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68" documentId="120_S{2AC9BD13-BADA-5192-A53E-5A8FF88502F6}" xr6:coauthVersionLast="47" xr6:coauthVersionMax="47" xr10:uidLastSave="{40540753-E164-405B-A847-EBF741EFA00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<sst xmlns="http://schemas.openxmlformats.org/spreadsheetml/2006/main" count="180285" uniqueCount="39127">
  <si>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</si>
  <si>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</si>
  <si>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</si>
  <si>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</si>
  <si>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</si>
  <si>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</si>
  <si>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</si>
  <si>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</si>
  <si>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</si>
  <si>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</si>
  <si>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</si>
  <si>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</si>
  <si>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</si>
  <si>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</si>
  <si>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</si>
  <si>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</si>
  <si>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</si>
  <si>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</si>
  <si>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</si>
  <si>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</si>
  <si>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</si>
  <si>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</si>
  <si>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</si>
  <si>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</si>
  <si>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</si>
  <si>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</si>
  <si>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</si>
  <si>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</si>
  <si>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</si>
  <si>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</si>
  <si>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</si>
  <si>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</si>
  <si>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</si>
  <si>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</si>
  <si>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</si>
  <si>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</si>
  <si>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</si>
  <si>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</si>
  <si>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</si>
  <si>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</si>
  <si>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</si>
  <si>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</si>
  <si>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</si>
  <si>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</si>
  <si>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</si>
  <si>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</si>
  <si>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</si>
  <si>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</si>
  <si>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</si>
  <si>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</si>
  <si>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</si>
  <si>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</si>
  <si>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</si>
  <si>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</si>
  <si>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</si>
  <si>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</si>
  <si>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</si>
  <si>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</si>
  <si>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</si>
  <si>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</si>
  <si>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</si>
  <si>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</si>
  <si>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</si>
  <si>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</si>
  <si>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</si>
  <si>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</si>
  <si>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</si>
  <si>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</si>
  <si>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</si>
  <si>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</si>
  <si>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</si>
  <si>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</si>
  <si>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</si>
  <si>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</si>
  <si>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</si>
  <si>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</si>
  <si>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</si>
  <si>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</si>
  <si>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</si>
  <si>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</si>
  <si>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</si>
  <si>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</si>
  <si>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</si>
  <si>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</si>
  <si>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</si>
  <si>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</si>
  <si>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</si>
  <si>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</si>
  <si>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</si>
  <si>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</si>
  <si>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</si>
  <si>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</si>
  <si>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</si>
  <si>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</si>
  <si>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</si>
  <si>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</si>
  <si>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</si>
  <si>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</si>
  <si>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</si>
  <si>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</si>
  <si>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</si>
  <si>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</si>
  <si>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</si>
  <si>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</si>
  <si>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</si>
  <si>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</si>
  <si>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</si>
  <si>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</si>
  <si>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</si>
  <si>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</si>
  <si>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</si>
  <si>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</si>
  <si>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</si>
  <si>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</si>
  <si>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</si>
  <si>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</si>
  <si>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</si>
  <si>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</si>
  <si>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</si>
  <si>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</si>
  <si>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</si>
  <si>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</si>
  <si>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</si>
  <si>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</si>
  <si>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</si>
  <si>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</si>
  <si>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</si>
  <si>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</si>
  <si>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</si>
  <si>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</si>
  <si>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</si>
  <si>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</si>
  <si>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</si>
  <si>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</si>
  <si>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</si>
  <si>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</si>
  <si>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</si>
  <si>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</si>
  <si>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</si>
  <si>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</si>
  <si>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</si>
  <si>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</si>
  <si>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</si>
  <si>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</si>
  <si>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</si>
  <si>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</si>
  <si>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</si>
  <si>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</si>
  <si>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</si>
  <si>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</si>
  <si>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</si>
  <si>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</si>
  <si>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</si>
  <si>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</si>
  <si>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</si>
  <si>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</si>
  <si>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</si>
  <si>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</si>
  <si>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</si>
  <si>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</si>
  <si>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</si>
  <si>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</si>
  <si>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</si>
  <si>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</si>
  <si>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</si>
  <si>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</si>
  <si>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</si>
  <si>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</si>
  <si>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</si>
  <si>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</si>
  <si>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</si>
  <si>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</si>
  <si>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</si>
  <si>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</si>
  <si>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</si>
  <si>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</si>
  <si>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</si>
  <si>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</si>
  <si>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</si>
  <si>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</si>
  <si>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</si>
  <si>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</si>
  <si>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</si>
  <si>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</si>
  <si>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</si>
  <si>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</si>
  <si>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</si>
  <si>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</si>
  <si>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</si>
  <si>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</si>
  <si>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</si>
  <si>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</si>
  <si>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</si>
  <si>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</si>
  <si>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</si>
  <si>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</si>
  <si>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</si>
  <si>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</si>
  <si>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</si>
  <si>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</si>
  <si>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</si>
  <si>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</si>
  <si>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</si>
  <si>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</si>
  <si>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</si>
  <si>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</si>
  <si>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</si>
  <si>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</si>
  <si>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</si>
  <si>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</si>
  <si>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</si>
  <si>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</si>
  <si>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</si>
  <si>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</si>
  <si>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</si>
  <si>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</si>
  <si>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</si>
  <si>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</si>
  <si>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</si>
  <si>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</si>
  <si>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</si>
  <si>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</si>
  <si>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</si>
  <si>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</si>
  <si>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</si>
  <si>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</si>
  <si>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</si>
  <si>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</si>
  <si>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</si>
  <si>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</si>
  <si>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</si>
  <si>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</si>
  <si>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</si>
  <si>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</si>
  <si>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</si>
  <si>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</si>
  <si>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</si>
  <si>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</si>
  <si>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</si>
  <si>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</si>
  <si>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</si>
  <si>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</si>
  <si>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</si>
  <si>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</si>
  <si>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</si>
  <si>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</si>
  <si>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</si>
  <si>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</si>
  <si>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</si>
  <si>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</si>
  <si>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</si>
  <si>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</si>
  <si>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</si>
  <si>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</si>
  <si>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</si>
  <si>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</si>
  <si>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</si>
  <si>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</si>
  <si>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</si>
  <si>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</si>
  <si>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</si>
  <si>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</si>
  <si>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</si>
  <si>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</si>
  <si>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</si>
  <si>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</si>
  <si>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</si>
  <si>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</si>
  <si>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</si>
  <si>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</si>
  <si>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</si>
  <si>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</si>
  <si>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</si>
  <si>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</si>
  <si>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</si>
  <si>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</si>
  <si>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</si>
  <si>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</si>
  <si>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</si>
  <si>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</si>
  <si>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</si>
  <si>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</si>
  <si>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</si>
  <si>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</si>
  <si>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</si>
  <si>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</si>
  <si>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</si>
  <si>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</si>
  <si>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</si>
  <si>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</si>
  <si>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</si>
  <si>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</si>
  <si>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</si>
  <si>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</si>
  <si>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</si>
  <si>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</si>
  <si>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</si>
  <si>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</si>
  <si>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</si>
  <si>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</si>
  <si>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</si>
  <si>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</si>
  <si>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</si>
  <si>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</si>
  <si>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</si>
  <si>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</si>
  <si>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</si>
  <si>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</si>
  <si>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</si>
  <si>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</si>
  <si>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</si>
  <si>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</si>
  <si>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</si>
  <si>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</si>
  <si>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</si>
  <si>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</si>
  <si>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</si>
  <si>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</si>
  <si>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</si>
  <si>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</si>
  <si>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</si>
  <si>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</si>
  <si>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</si>
  <si>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</si>
  <si>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</si>
  <si>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</si>
  <si>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</si>
  <si>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</si>
  <si>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</si>
  <si>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</si>
  <si>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</si>
  <si>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</si>
  <si>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</si>
  <si>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</si>
  <si>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</si>
  <si>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</si>
  <si>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</si>
  <si>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</si>
  <si>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</si>
  <si>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</si>
  <si>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</si>
  <si>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</si>
  <si>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</si>
  <si>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</si>
  <si>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</si>
  <si>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</si>
  <si>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</si>
  <si>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</si>
  <si>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</si>
  <si>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</si>
  <si>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</si>
  <si>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</si>
  <si>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</si>
  <si>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</si>
  <si>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</si>
  <si>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</si>
  <si>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</si>
  <si>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</si>
  <si>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</si>
  <si>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</si>
  <si>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</si>
  <si>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</si>
  <si>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</si>
  <si>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</si>
  <si>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</si>
  <si>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</si>
  <si>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</si>
  <si>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</si>
  <si>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</si>
  <si>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</si>
  <si>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</si>
  <si>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</si>
  <si>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</si>
  <si>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</si>
  <si>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</si>
  <si>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</si>
  <si>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</si>
  <si>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</si>
  <si>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</si>
  <si>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</si>
  <si>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</si>
  <si>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</si>
  <si>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</si>
  <si>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</si>
  <si>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</si>
  <si>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</si>
  <si>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</si>
  <si>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</si>
  <si>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</si>
  <si>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</si>
  <si>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</si>
  <si>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</si>
  <si>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</si>
  <si>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</si>
  <si>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</si>
  <si>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</si>
  <si>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</si>
  <si>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</si>
  <si>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</si>
  <si>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</si>
  <si>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</si>
  <si>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</si>
  <si>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</si>
  <si>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</si>
  <si>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</si>
  <si>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</si>
  <si>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</si>
  <si>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</si>
  <si>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</si>
  <si>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</si>
  <si>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</si>
  <si>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</si>
  <si>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</si>
  <si>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</si>
  <si>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</si>
  <si>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</si>
  <si>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</si>
  <si>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</si>
  <si>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</si>
  <si>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</si>
  <si>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</si>
  <si>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</si>
  <si>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</si>
  <si>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</si>
  <si>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</si>
  <si>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</si>
  <si>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</si>
  <si>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</si>
  <si>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</si>
  <si>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</si>
  <si>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</si>
  <si>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</si>
  <si>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</si>
  <si>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</si>
  <si>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</si>
  <si>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</si>
  <si>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</si>
  <si>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</si>
  <si>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</si>
  <si>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</si>
  <si>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</si>
  <si>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</si>
  <si>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</si>
  <si>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</si>
  <si>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</si>
  <si>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</si>
  <si>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</si>
  <si>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</si>
  <si>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</si>
  <si>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</si>
  <si>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</si>
  <si>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</si>
  <si>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</si>
  <si>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</si>
  <si>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</si>
  <si>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</si>
  <si>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</si>
  <si>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</si>
  <si>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</si>
  <si>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</si>
  <si>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</si>
  <si>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</si>
  <si>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</si>
  <si>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</si>
  <si>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</si>
  <si>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</si>
  <si>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</si>
  <si>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</si>
  <si>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</si>
  <si>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</si>
  <si>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</si>
  <si>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</si>
  <si>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</si>
  <si>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</si>
  <si>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</si>
  <si>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</si>
  <si>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</si>
  <si>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</si>
  <si>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</si>
  <si>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</si>
  <si>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</si>
  <si>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</si>
  <si>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</si>
  <si>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</si>
  <si>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</si>
  <si>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</si>
  <si>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</si>
  <si>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</si>
  <si>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</si>
  <si>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</si>
  <si>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</si>
  <si>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</si>
  <si>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</si>
  <si>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</si>
  <si>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</si>
  <si>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</si>
  <si>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</si>
  <si>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</si>
  <si>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</si>
  <si>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</si>
  <si>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</si>
  <si>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</si>
  <si>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</si>
  <si>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</si>
  <si>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</si>
  <si>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</si>
  <si>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</si>
  <si>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</si>
  <si>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</si>
  <si>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</si>
  <si>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</si>
  <si>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</si>
  <si>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</si>
  <si>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</si>
  <si>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</si>
  <si>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</si>
  <si>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</si>
  <si>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</si>
  <si>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</si>
  <si>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</si>
  <si>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</si>
  <si>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</si>
  <si>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</si>
  <si>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</si>
  <si>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</si>
  <si>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</si>
  <si>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</si>
  <si>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</si>
  <si>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</si>
  <si>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</si>
  <si>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</si>
  <si>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</si>
  <si>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</si>
  <si>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</si>
  <si>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</si>
  <si>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</si>
  <si>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</si>
  <si>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</si>
  <si>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</si>
  <si>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</si>
  <si>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</si>
  <si>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</si>
  <si>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</si>
  <si>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</si>
  <si>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</si>
  <si>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</si>
  <si>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</si>
  <si>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</si>
  <si>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</si>
  <si>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</si>
  <si>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</si>
  <si>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</si>
  <si>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</si>
  <si>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</si>
  <si>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</si>
  <si>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</si>
  <si>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</si>
  <si>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</si>
  <si>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</si>
  <si>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</si>
  <si>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</si>
  <si>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</si>
  <si>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</si>
  <si>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</si>
  <si>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</si>
  <si>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</si>
  <si>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</si>
  <si>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</si>
  <si>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</si>
  <si>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</si>
  <si>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</si>
  <si>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</si>
  <si>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</si>
  <si>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</si>
  <si>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</si>
  <si>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</si>
  <si>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</si>
  <si>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</si>
  <si>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</si>
  <si>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</si>
  <si>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</si>
  <si>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</si>
  <si>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</si>
  <si>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</si>
  <si>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</si>
  <si>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</si>
  <si>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</si>
  <si>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</si>
  <si>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</si>
  <si>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</si>
  <si>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</si>
  <si>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</si>
  <si>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</si>
  <si>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</si>
  <si>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</si>
  <si>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</si>
  <si>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</si>
  <si>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</si>
  <si>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</si>
  <si>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</si>
  <si>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</si>
  <si>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</si>
  <si>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</si>
  <si>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</si>
  <si>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</si>
  <si>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</si>
  <si>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</si>
  <si>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</si>
  <si>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</si>
  <si>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</si>
  <si>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</si>
  <si>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</si>
  <si>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</si>
  <si>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</si>
  <si>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</si>
  <si>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</si>
  <si>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</si>
  <si>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</si>
  <si>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</si>
  <si>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</si>
  <si>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</si>
  <si>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</si>
  <si>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</si>
  <si>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</si>
  <si>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</si>
  <si>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</si>
  <si>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</si>
  <si>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</si>
  <si>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</si>
  <si>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</si>
  <si>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</si>
  <si>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</si>
  <si>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</si>
  <si>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</si>
  <si>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</si>
  <si>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</si>
  <si>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</si>
  <si>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</si>
  <si>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</si>
  <si>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</si>
  <si>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</si>
  <si>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</si>
  <si>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</si>
  <si>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</si>
  <si>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</si>
  <si>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</si>
  <si>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</si>
  <si>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</si>
  <si>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</si>
  <si>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</si>
  <si>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</si>
  <si>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</si>
  <si>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</si>
  <si>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</si>
  <si>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</si>
  <si>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</si>
  <si>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</si>
  <si>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</si>
  <si>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</si>
  <si>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</si>
  <si>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</si>
  <si>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</si>
  <si>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</si>
  <si>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</si>
  <si>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</si>
  <si>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</si>
  <si>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</si>
  <si>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</si>
  <si>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</si>
  <si>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</si>
  <si>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</si>
  <si>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</si>
  <si>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</si>
  <si>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</si>
  <si>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</si>
  <si>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</si>
  <si>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</si>
  <si>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</si>
  <si>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</si>
  <si>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</si>
  <si>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</si>
  <si>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</si>
  <si>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</si>
  <si>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</si>
  <si>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</si>
  <si>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</si>
  <si>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</si>
  <si>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</si>
  <si>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</si>
  <si>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</si>
  <si>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</si>
  <si>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</si>
  <si>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</si>
  <si>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</si>
  <si>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</si>
  <si>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</si>
  <si>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</si>
  <si>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</si>
  <si>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</si>
  <si>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</si>
  <si>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</si>
  <si>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</si>
  <si>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</si>
  <si>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</si>
  <si>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</si>
  <si>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</si>
  <si>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</si>
  <si>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</si>
  <si>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</si>
  <si>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</si>
  <si>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</si>
  <si>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</si>
  <si>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</si>
  <si>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</si>
  <si>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</si>
  <si>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</si>
  <si>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</si>
  <si>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</si>
  <si>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</si>
  <si>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</si>
  <si>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</si>
  <si>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</si>
  <si>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</si>
  <si>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</si>
  <si>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</si>
  <si>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</si>
  <si>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</si>
  <si>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</si>
  <si>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</si>
  <si>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</si>
  <si>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</si>
  <si>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</si>
  <si>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</si>
  <si>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</si>
  <si>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</si>
  <si>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</si>
  <si>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</si>
  <si>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</si>
  <si>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</si>
  <si>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</si>
  <si>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</si>
  <si>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</si>
  <si>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</si>
  <si>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</si>
  <si>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</si>
  <si>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</si>
  <si>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</si>
  <si>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</si>
  <si>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</si>
  <si>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</si>
  <si>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</si>
  <si>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</si>
  <si>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</si>
  <si>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</si>
  <si>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</si>
  <si>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</si>
  <si>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</si>
  <si>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</si>
  <si>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</si>
  <si>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</si>
  <si>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</si>
  <si>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</si>
  <si>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</si>
  <si>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</si>
  <si>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</si>
  <si>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</si>
  <si>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</si>
  <si>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</si>
  <si>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</si>
  <si>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</si>
  <si>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</si>
  <si>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</si>
  <si>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</si>
  <si>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</si>
  <si>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</si>
  <si>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</si>
  <si>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</si>
  <si>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</si>
  <si>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</si>
  <si>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</si>
  <si>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</si>
  <si>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</si>
  <si>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</si>
  <si>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</si>
  <si>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</si>
  <si>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</si>
  <si>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</si>
  <si>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</si>
  <si>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</si>
  <si>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</si>
  <si>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</si>
  <si>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</si>
  <si>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</si>
  <si>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</si>
  <si>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</si>
  <si>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</si>
  <si>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</si>
  <si>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</si>
  <si>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</si>
  <si>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</si>
  <si>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</si>
  <si>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</si>
  <si>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</si>
  <si>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</si>
  <si>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</si>
  <si>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</si>
  <si>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</si>
  <si>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</si>
  <si>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</si>
  <si>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</si>
  <si>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</si>
  <si>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</si>
  <si>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</si>
  <si>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</si>
  <si>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</si>
  <si>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</si>
  <si>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</si>
  <si>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</si>
  <si>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</si>
  <si>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</si>
  <si>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</si>
  <si>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</si>
  <si>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</si>
  <si>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</si>
  <si>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</si>
  <si>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</si>
  <si>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</si>
  <si>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</si>
  <si>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</si>
  <si>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</si>
  <si>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</si>
  <si>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</si>
  <si>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</si>
  <si>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</si>
  <si>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</si>
  <si>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</si>
  <si>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</si>
  <si>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</si>
  <si>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</si>
  <si>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</si>
  <si>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</si>
  <si>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</si>
  <si>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</si>
  <si>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</si>
  <si>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</si>
  <si>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</si>
  <si>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</si>
  <si>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</si>
  <si>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</si>
  <si>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</si>
  <si>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</si>
  <si>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</si>
  <si>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</si>
  <si>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</si>
  <si>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</si>
  <si>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</si>
  <si>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</si>
  <si>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</si>
  <si>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</si>
  <si>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</si>
  <si>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</si>
  <si>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</si>
  <si>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</si>
  <si>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</si>
  <si>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</si>
  <si>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</si>
  <si>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</si>
  <si>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</si>
  <si>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</si>
  <si>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</si>
  <si>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</si>
  <si>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</si>
  <si>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</si>
  <si>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</si>
  <si>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</si>
  <si>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</si>
  <si>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</si>
  <si>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</si>
  <si>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</si>
  <si>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</si>
  <si>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</si>
  <si>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</si>
  <si>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</si>
  <si>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</si>
  <si>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</si>
  <si>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</si>
  <si>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</si>
  <si>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</si>
  <si>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</si>
  <si>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</si>
  <si>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</si>
  <si>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</si>
  <si>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</si>
  <si>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</si>
  <si>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</si>
  <si>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</si>
  <si>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</si>
  <si>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</si>
  <si>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</si>
  <si>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</si>
  <si>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</si>
  <si>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</si>
  <si>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</si>
  <si>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</si>
  <si>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</si>
  <si>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</si>
  <si>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</si>
  <si>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</si>
  <si>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</si>
  <si>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</si>
  <si>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</si>
  <si>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</si>
  <si>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</si>
  <si>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</si>
  <si>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</si>
  <si>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</si>
  <si>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</si>
  <si>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</si>
  <si>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</si>
  <si>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</si>
  <si>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</si>
  <si>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</si>
  <si>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</si>
  <si>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</si>
  <si>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</si>
  <si>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</si>
  <si>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</si>
  <si>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</si>
  <si>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</si>
  <si>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</si>
  <si>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</si>
  <si>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</si>
  <si>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</si>
  <si>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</si>
  <si>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</si>
  <si>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</si>
  <si>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</si>
  <si>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</si>
  <si>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</si>
  <si>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</si>
  <si>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</si>
  <si>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</si>
  <si>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</si>
  <si>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</si>
  <si>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</si>
  <si>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</si>
  <si>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</si>
  <si>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</si>
  <si>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</si>
  <si>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</si>
  <si>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</si>
  <si>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</si>
  <si>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</si>
  <si>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</si>
  <si>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</si>
  <si>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</si>
  <si>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</si>
  <si>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</si>
  <si>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</si>
  <si>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</si>
  <si>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</si>
  <si>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</si>
  <si>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</si>
  <si>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</si>
  <si>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</si>
  <si>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</si>
  <si>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</si>
  <si>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</si>
  <si>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</si>
  <si>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</si>
  <si>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</si>
  <si>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</si>
  <si>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</si>
  <si>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</si>
  <si>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</si>
  <si>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</si>
  <si>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</si>
  <si>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</si>
  <si>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</si>
  <si>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</si>
  <si>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</si>
  <si>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</si>
  <si>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</si>
  <si>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</si>
  <si>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</si>
  <si>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</si>
  <si>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</si>
  <si>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</si>
  <si>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</si>
  <si>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</si>
  <si>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</si>
  <si>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</si>
  <si>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</si>
  <si>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</si>
  <si>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</si>
  <si>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</si>
  <si>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</si>
  <si>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</si>
  <si>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</si>
  <si>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</si>
  <si>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</si>
  <si>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</si>
  <si>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</si>
  <si>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</si>
  <si>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</si>
  <si>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</si>
  <si>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</si>
  <si>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</si>
  <si>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</si>
  <si>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</si>
  <si>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</si>
  <si>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</si>
  <si>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</si>
  <si>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</si>
  <si>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</si>
  <si>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</si>
  <si>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</si>
  <si>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</si>
  <si>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</si>
  <si>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</si>
  <si>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</si>
  <si>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</si>
  <si>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</si>
  <si>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</si>
  <si>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</si>
  <si>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</si>
  <si>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</si>
  <si>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</si>
  <si>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</si>
  <si>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</si>
  <si>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</si>
  <si>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</si>
  <si>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</si>
  <si>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</si>
  <si>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</si>
  <si>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</si>
  <si>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</si>
  <si>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</si>
  <si>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</si>
  <si>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</si>
  <si>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</si>
  <si>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</si>
  <si>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</si>
  <si>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</si>
  <si>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</si>
  <si>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</si>
  <si>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</si>
  <si>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</si>
  <si>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</si>
  <si>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</si>
  <si>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</si>
  <si>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</si>
  <si>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</si>
  <si>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</si>
  <si>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</si>
  <si>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</si>
  <si>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</si>
  <si>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</si>
  <si>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</si>
  <si>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</si>
  <si>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</si>
  <si>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</si>
  <si>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</si>
  <si>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</si>
  <si>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</si>
  <si>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</si>
  <si>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</si>
  <si>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</si>
  <si>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</si>
  <si>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</si>
  <si>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</si>
  <si>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</si>
  <si>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</si>
  <si>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</si>
  <si>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</si>
  <si>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</si>
  <si>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</si>
  <si>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</si>
  <si>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</si>
  <si>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</si>
  <si>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</si>
  <si>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</si>
  <si>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</si>
  <si>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</si>
  <si>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</si>
  <si>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</si>
  <si>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</si>
  <si>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</si>
  <si>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</si>
  <si>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</si>
  <si>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</si>
  <si>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</si>
  <si>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</si>
  <si>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</si>
  <si>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</si>
  <si>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</si>
  <si>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</si>
  <si>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</si>
  <si>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</si>
  <si>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</si>
  <si>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</si>
  <si>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</si>
  <si>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</si>
  <si>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</si>
  <si>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</si>
  <si>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</si>
  <si>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</si>
  <si>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</si>
  <si>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</si>
  <si>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</si>
  <si>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</si>
  <si>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</si>
  <si>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</si>
  <si>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</si>
  <si>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</si>
  <si>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</si>
  <si>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</si>
  <si>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</si>
  <si>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</si>
  <si>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</si>
  <si>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</si>
  <si>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</si>
  <si>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</si>
  <si>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</si>
  <si>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</si>
  <si>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</si>
  <si>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</si>
  <si>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</si>
  <si>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</si>
  <si>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</si>
  <si>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</si>
  <si>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</si>
  <si>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</si>
  <si>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</si>
  <si>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</si>
  <si>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</si>
  <si>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</si>
  <si>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</si>
  <si>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</si>
  <si>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</si>
  <si>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</si>
  <si>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</si>
  <si>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</si>
  <si>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</si>
  <si>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</si>
  <si>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</si>
  <si>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</si>
  <si>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</si>
  <si>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</si>
  <si>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</si>
  <si>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</si>
  <si>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</si>
  <si>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</si>
  <si>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</si>
  <si>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</si>
  <si>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</si>
  <si>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</si>
  <si>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</si>
  <si>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</si>
  <si>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</si>
  <si>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</si>
  <si>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</si>
  <si>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</si>
  <si>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</si>
  <si>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</si>
  <si>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</si>
  <si>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</si>
  <si>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</si>
  <si>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</si>
  <si>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</si>
  <si>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</si>
  <si>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</si>
  <si>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</si>
  <si>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</si>
  <si>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</si>
  <si>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</si>
  <si>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</si>
  <si>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</si>
  <si>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</si>
  <si>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</si>
  <si>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</si>
  <si>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</si>
  <si>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</si>
  <si>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</si>
  <si>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</si>
  <si>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</si>
  <si>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</si>
  <si>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</si>
  <si>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</si>
  <si>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</si>
  <si>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</si>
  <si>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</si>
  <si>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</si>
  <si>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</si>
  <si>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</si>
  <si>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</si>
  <si>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</si>
  <si>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</si>
  <si>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</si>
  <si>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</si>
  <si>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</si>
  <si>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</si>
  <si>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</si>
  <si>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</si>
  <si>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</si>
  <si>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</si>
  <si>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</si>
  <si>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</si>
  <si>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</si>
  <si>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</si>
  <si>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</si>
  <si>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</si>
  <si>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</si>
  <si>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</si>
  <si>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</si>
  <si>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</si>
  <si>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</si>
  <si>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</si>
  <si>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</si>
  <si>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</si>
  <si>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</si>
  <si>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</si>
  <si>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</si>
  <si>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</si>
  <si>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</si>
  <si>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</si>
  <si>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</si>
  <si>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</si>
  <si>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</si>
  <si>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</si>
  <si>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</si>
  <si>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</si>
  <si>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</si>
  <si>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</si>
  <si>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</si>
  <si>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</si>
  <si>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</si>
  <si>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</si>
  <si>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</si>
  <si>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</si>
  <si>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</si>
  <si>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</si>
  <si>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</si>
  <si>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</si>
  <si>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</si>
  <si>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</si>
  <si>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</si>
  <si>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</si>
  <si>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</si>
  <si>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</si>
  <si>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</si>
  <si>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</si>
  <si>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</si>
  <si>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</si>
  <si>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</si>
  <si>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</si>
  <si>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</si>
  <si>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</si>
  <si>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</si>
  <si>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</si>
  <si>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</si>
  <si>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</si>
  <si>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</si>
  <si>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</si>
  <si>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</si>
  <si>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</si>
  <si>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</si>
  <si>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</si>
  <si>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</si>
  <si>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</si>
  <si>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</si>
  <si>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</si>
  <si>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</si>
  <si>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</si>
  <si>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</si>
  <si>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</si>
  <si>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</si>
  <si>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</si>
  <si>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</si>
  <si>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</si>
  <si>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</si>
  <si>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</si>
  <si>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</si>
  <si>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</si>
  <si>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</si>
  <si>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</si>
  <si>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</si>
  <si>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</si>
  <si>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</si>
  <si>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</si>
  <si>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</si>
  <si>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</si>
  <si>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</si>
  <si>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</si>
  <si>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</si>
  <si>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</si>
  <si>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</si>
  <si>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</si>
  <si>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</si>
  <si>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</si>
  <si>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</si>
  <si>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</si>
  <si>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</si>
  <si>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</si>
  <si>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</si>
  <si>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</si>
  <si>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</si>
  <si>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</si>
  <si>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</si>
  <si>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</si>
  <si>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</si>
  <si>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</si>
  <si>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</si>
  <si>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</si>
  <si>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</si>
  <si>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</si>
  <si>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</si>
  <si>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</si>
  <si>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</si>
  <si>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</si>
  <si>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</si>
  <si>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</si>
  <si>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</si>
  <si>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</si>
  <si>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</si>
  <si>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</si>
  <si>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</si>
  <si>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</si>
  <si>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</si>
  <si>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</si>
  <si>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</si>
  <si>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</si>
  <si>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</si>
  <si>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</si>
  <si>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</si>
  <si>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</si>
  <si>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</si>
  <si>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</si>
  <si>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</si>
  <si>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</si>
  <si>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</si>
  <si>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</si>
  <si>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</si>
  <si>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</si>
  <si>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</si>
  <si>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</si>
  <si>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</si>
  <si>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</si>
  <si>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</si>
  <si>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</si>
  <si>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</si>
  <si>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</si>
  <si>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</si>
  <si>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</si>
  <si>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</si>
  <si>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</si>
  <si>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</si>
  <si>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</si>
  <si>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</si>
  <si>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</si>
  <si>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</si>
  <si>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</si>
  <si>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</si>
  <si>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</si>
  <si>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</si>
  <si>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</si>
  <si>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</si>
  <si>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</si>
  <si>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</si>
  <si>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</si>
  <si>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</si>
  <si>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</si>
  <si>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</si>
  <si>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</si>
  <si>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</si>
  <si>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</si>
  <si>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</si>
  <si>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</si>
  <si>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</si>
  <si>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</si>
  <si>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</si>
  <si>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</si>
  <si>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</si>
  <si>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</si>
  <si>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</si>
  <si>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</si>
  <si>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</si>
  <si>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</si>
  <si>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</si>
  <si>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</si>
  <si>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</si>
  <si>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</si>
  <si>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</si>
  <si>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</si>
  <si>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</si>
  <si>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</si>
  <si>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</si>
  <si>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</si>
  <si>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</si>
  <si>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</si>
  <si>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</si>
  <si>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</si>
  <si>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</si>
  <si>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</si>
  <si>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</si>
  <si>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</si>
  <si>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</si>
  <si>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</si>
  <si>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</si>
  <si>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</si>
  <si>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</si>
  <si>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</si>
  <si>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</si>
  <si>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</si>
  <si>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</si>
  <si>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</si>
  <si>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</si>
  <si>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</si>
  <si>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</si>
  <si>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</si>
  <si>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</si>
  <si>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</si>
  <si>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</si>
  <si>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</si>
  <si>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</si>
  <si>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</si>
  <si>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</si>
  <si>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</si>
  <si>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</si>
  <si>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</si>
  <si>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</si>
  <si>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</si>
  <si>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</si>
  <si>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</si>
  <si>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</si>
  <si>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</si>
  <si>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</si>
  <si>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</si>
  <si>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</si>
  <si>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</si>
  <si>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</si>
  <si>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</si>
  <si>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</si>
  <si>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</si>
  <si>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</si>
  <si>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</si>
  <si>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</si>
  <si>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</si>
  <si>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</si>
  <si>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</si>
  <si>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</si>
  <si>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</si>
  <si>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</si>
  <si>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</si>
  <si>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</si>
  <si>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</si>
  <si>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</si>
  <si>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</si>
  <si>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</si>
  <si>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</si>
  <si>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</si>
  <si>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</si>
  <si>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</si>
  <si>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</si>
  <si>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</si>
  <si>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</si>
  <si>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</si>
  <si>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</si>
  <si>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</si>
  <si>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</si>
  <si>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</si>
  <si>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</si>
  <si>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</si>
  <si>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</si>
  <si>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</si>
  <si>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</si>
  <si>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</si>
  <si>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</si>
  <si>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</si>
  <si>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</si>
  <si>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</si>
  <si>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</si>
  <si>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</si>
  <si>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</si>
  <si>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</si>
  <si>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</si>
  <si>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</si>
  <si>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</si>
  <si>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</si>
  <si>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</si>
  <si>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</si>
  <si>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</si>
  <si>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</si>
  <si>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</si>
  <si>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</si>
  <si>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</si>
  <si>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</si>
  <si>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</si>
  <si>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</si>
  <si>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</si>
  <si>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</si>
  <si>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</si>
  <si>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</si>
  <si>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</si>
  <si>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</si>
  <si>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</si>
  <si>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</si>
  <si>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</si>
  <si>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</si>
  <si>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</si>
  <si>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</si>
  <si>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</si>
  <si>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</si>
  <si>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</si>
  <si>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</si>
  <si>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</si>
  <si>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</si>
  <si>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</si>
  <si>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</si>
  <si>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</si>
  <si>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</si>
  <si>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</si>
  <si>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</si>
  <si>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</si>
  <si>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</si>
  <si>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</si>
  <si>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</si>
  <si>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</si>
  <si>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</si>
  <si>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</si>
  <si>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</si>
  <si>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</si>
  <si>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</si>
  <si>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</si>
  <si>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</si>
  <si>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</si>
  <si>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</si>
  <si>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</si>
  <si>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</si>
  <si>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</si>
  <si>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</si>
  <si>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</si>
  <si>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</si>
  <si>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</si>
  <si>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</si>
  <si>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</si>
  <si>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</si>
  <si>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</si>
  <si>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</si>
  <si>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</si>
  <si>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</si>
  <si>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</si>
  <si>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</si>
  <si>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</si>
  <si>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</si>
  <si>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</si>
  <si>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</si>
  <si>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</si>
  <si>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</si>
  <si>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</si>
  <si>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</si>
  <si>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</si>
  <si>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</si>
  <si>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</si>
  <si>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</si>
  <si>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</si>
  <si>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</si>
  <si>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</si>
  <si>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</si>
  <si>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</si>
  <si>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</si>
  <si>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</si>
  <si>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</si>
  <si>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</si>
  <si>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</si>
  <si>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</si>
  <si>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</si>
  <si>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</si>
  <si>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</si>
  <si>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</si>
  <si>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</si>
  <si>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</si>
  <si>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</si>
  <si>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</si>
  <si>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</si>
  <si>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</si>
  <si>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</si>
  <si>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</si>
  <si>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</si>
  <si>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</si>
  <si>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</si>
  <si>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</si>
  <si>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</si>
  <si>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</si>
  <si>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</si>
  <si>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</si>
  <si>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</si>
  <si>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</si>
  <si>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</si>
  <si>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</si>
  <si>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</si>
  <si>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</si>
  <si>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</si>
  <si>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</si>
  <si>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</si>
  <si>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</si>
  <si>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</si>
  <si>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</si>
  <si>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</si>
  <si>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</si>
  <si>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</si>
  <si>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</si>
  <si>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</si>
  <si>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</si>
  <si>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</si>
  <si>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</si>
  <si>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</si>
  <si>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</si>
  <si>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</si>
  <si>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</si>
  <si>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</si>
  <si>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</si>
  <si>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</si>
  <si>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</si>
  <si>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</si>
  <si>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</si>
  <si>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</si>
  <si>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</si>
  <si>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</si>
  <si>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</si>
  <si>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</si>
  <si>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</si>
  <si>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</si>
  <si>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</si>
  <si>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</si>
  <si>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</si>
  <si>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</si>
  <si>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</si>
  <si>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</si>
  <si>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</si>
  <si>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</si>
  <si>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</si>
  <si>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</si>
  <si>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</si>
  <si>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</si>
  <si>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</si>
  <si>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</si>
  <si>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</si>
  <si>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</si>
  <si>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</si>
  <si>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</si>
  <si>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</si>
  <si>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</si>
  <si>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</si>
  <si>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</si>
  <si>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</si>
  <si>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</si>
  <si>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</si>
  <si>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</si>
  <si>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</si>
  <si>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</si>
  <si>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</si>
  <si>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</si>
  <si>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</si>
  <si>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</si>
  <si>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</si>
  <si>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</si>
  <si>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</si>
  <si>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</si>
  <si>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</si>
  <si>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</si>
  <si>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</si>
  <si>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</si>
  <si>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</si>
  <si>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</si>
  <si>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</si>
  <si>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</si>
  <si>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</si>
  <si>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</si>
  <si>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</si>
  <si>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</si>
  <si>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</si>
  <si>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</si>
  <si>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</si>
  <si>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</si>
  <si>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</si>
  <si>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</si>
  <si>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</si>
  <si>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</si>
  <si>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</si>
  <si>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</si>
  <si>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</si>
  <si>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</si>
  <si>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</si>
  <si>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</si>
  <si>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</si>
  <si>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</si>
  <si>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</si>
  <si>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</si>
  <si>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</si>
  <si>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</si>
  <si>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</si>
  <si>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</si>
  <si>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</si>
  <si>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</si>
  <si>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</si>
  <si>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</si>
  <si>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</si>
  <si>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</si>
  <si>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</si>
  <si>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</si>
  <si>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</si>
  <si>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</si>
  <si>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</si>
  <si>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</si>
  <si>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</si>
  <si>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</si>
  <si>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</si>
  <si>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</si>
  <si>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</si>
  <si>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</si>
  <si>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</si>
  <si>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</si>
  <si>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</si>
  <si>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</si>
  <si>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</si>
  <si>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</si>
  <si>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</si>
  <si>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</si>
  <si>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</si>
  <si>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</si>
  <si>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</si>
  <si>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</si>
  <si>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</si>
  <si>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</si>
  <si>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</si>
  <si>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</si>
  <si>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</si>
  <si>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</si>
  <si>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</si>
  <si>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</si>
  <si>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</si>
  <si>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</si>
  <si>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</si>
  <si>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</si>
  <si>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</si>
  <si>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</si>
  <si>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</si>
  <si>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</si>
  <si>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</si>
  <si>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</si>
  <si>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</si>
  <si>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</si>
  <si>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</si>
  <si>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</si>
  <si>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</si>
  <si>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</si>
  <si>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</si>
  <si>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</si>
  <si>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</si>
  <si>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</si>
  <si>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</si>
  <si>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</si>
  <si>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</si>
  <si>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</si>
  <si>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</si>
  <si>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</si>
  <si>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</si>
  <si>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</si>
  <si>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</si>
  <si>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</si>
  <si>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</si>
  <si>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</si>
  <si>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</si>
  <si>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</si>
  <si>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</si>
  <si>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</si>
  <si>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</si>
  <si>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</si>
  <si>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</si>
  <si>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</si>
  <si>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</si>
  <si>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</si>
  <si>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</si>
  <si>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</si>
  <si>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</si>
  <si>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</si>
  <si>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</si>
  <si>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</si>
  <si>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</si>
  <si>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</si>
  <si>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</si>
  <si>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</si>
  <si>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</si>
  <si>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</si>
  <si>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</si>
  <si>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</si>
  <si>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</si>
  <si>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</si>
  <si>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</si>
  <si>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</si>
  <si>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</si>
  <si>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</si>
  <si>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</si>
  <si>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</si>
  <si>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</si>
  <si>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</si>
  <si>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</si>
  <si>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</si>
  <si>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</si>
  <si>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</si>
  <si>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</si>
  <si>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</si>
  <si>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</si>
  <si>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</si>
  <si>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</si>
  <si>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</si>
  <si>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</si>
  <si>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</si>
  <si>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</si>
  <si>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</si>
  <si>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</si>
  <si>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</si>
  <si>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</si>
  <si>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</si>
  <si>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</si>
  <si>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</si>
  <si>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</si>
  <si>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</si>
  <si>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</si>
  <si>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</si>
  <si>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</si>
  <si>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</si>
  <si>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</si>
  <si>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</si>
  <si>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</si>
  <si>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</si>
  <si>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</si>
  <si>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</si>
  <si>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</si>
  <si>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</si>
  <si>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</si>
  <si>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</si>
  <si>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</si>
  <si>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</si>
  <si>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</si>
  <si>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</si>
  <si>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</si>
  <si>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</si>
  <si>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</si>
  <si>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</si>
  <si>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</si>
  <si>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</si>
  <si>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</si>
  <si>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</si>
  <si>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</si>
  <si>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</si>
  <si>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</si>
  <si>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</si>
  <si>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</si>
  <si>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</si>
  <si>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</si>
  <si>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</si>
  <si>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</si>
  <si>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</si>
  <si>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</si>
  <si>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</si>
  <si>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</si>
  <si>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</si>
  <si>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</si>
  <si>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</si>
  <si>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</si>
  <si>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</si>
  <si>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</si>
  <si>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</si>
  <si>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</si>
  <si>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</si>
  <si>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</si>
  <si>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</si>
  <si>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</si>
  <si>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</si>
  <si>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</si>
  <si>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</si>
  <si>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</si>
  <si>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</si>
  <si>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</si>
  <si>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</si>
  <si>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</si>
  <si>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</si>
  <si>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</si>
  <si>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</si>
  <si>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</si>
  <si>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</si>
  <si>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</si>
  <si>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</si>
  <si>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</si>
  <si>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</si>
  <si>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</si>
  <si>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</si>
  <si>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</si>
  <si>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</si>
  <si>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</si>
  <si>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</si>
  <si>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</si>
  <si>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</si>
  <si>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</si>
  <si>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</si>
  <si>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</si>
  <si>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</si>
  <si>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</si>
  <si>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</si>
  <si>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</si>
  <si>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</si>
  <si>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</si>
  <si>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</si>
  <si>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</si>
  <si>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</si>
  <si>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</si>
  <si>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</si>
  <si>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</si>
  <si>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</si>
  <si>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</si>
  <si>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</si>
  <si>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</si>
  <si>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</si>
  <si>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</si>
  <si>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</si>
  <si>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</si>
  <si>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</si>
  <si>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</si>
  <si>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</si>
  <si>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</si>
  <si>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</si>
  <si>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</si>
  <si>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</si>
  <si>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</si>
  <si>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</si>
  <si>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</si>
  <si>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</si>
  <si>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</si>
  <si>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</si>
  <si>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</si>
  <si>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</si>
  <si>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</si>
  <si>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</si>
  <si>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</si>
  <si>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</si>
  <si>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</si>
  <si>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</si>
  <si>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</si>
  <si>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</si>
  <si>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</si>
  <si>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</si>
  <si>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</si>
  <si>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</si>
  <si>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</si>
  <si>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</si>
  <si>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</si>
  <si>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</si>
  <si>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</si>
  <si>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</si>
  <si>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</si>
  <si>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</si>
  <si>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</si>
  <si>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</si>
  <si>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</si>
  <si>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</si>
  <si>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</si>
  <si>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</si>
  <si>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</si>
  <si>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</si>
  <si>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</si>
  <si>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</si>
  <si>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</si>
  <si>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</si>
  <si>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</si>
  <si>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</si>
  <si>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</si>
  <si>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</si>
  <si>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</si>
  <si>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</si>
  <si>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</si>
  <si>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</si>
  <si>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</si>
  <si>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</si>
  <si>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</si>
  <si>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</si>
  <si>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</si>
  <si>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</si>
  <si>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</si>
  <si>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</si>
  <si>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</si>
  <si>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</si>
  <si>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</si>
  <si>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</si>
  <si>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</si>
  <si>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</si>
  <si>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</si>
  <si>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</si>
  <si>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</si>
  <si>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</si>
  <si>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</si>
  <si>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</si>
  <si>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</si>
  <si>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</si>
  <si>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</si>
  <si>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</si>
  <si>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</si>
  <si>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</si>
  <si>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</si>
  <si>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</si>
  <si>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</si>
  <si>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</si>
  <si>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</si>
  <si>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</si>
  <si>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</si>
  <si>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</si>
  <si>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</si>
  <si>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</si>
  <si>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</si>
  <si>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</si>
  <si>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</si>
  <si>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</si>
  <si>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</si>
  <si>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</si>
  <si>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</si>
  <si>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</si>
  <si>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</si>
  <si>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</si>
  <si>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</si>
  <si>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</si>
  <si>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</si>
  <si>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</si>
  <si>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</si>
  <si>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</si>
  <si>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</si>
  <si>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</si>
  <si>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</si>
  <si>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</si>
  <si>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</si>
  <si>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</si>
  <si>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</si>
  <si>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</si>
  <si>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</si>
  <si>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</si>
  <si>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</si>
  <si>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</si>
  <si>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</si>
  <si>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</si>
  <si>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</si>
  <si>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</si>
  <si>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</si>
  <si>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</si>
  <si>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</si>
  <si>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</si>
  <si>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</si>
  <si>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</si>
  <si>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</si>
  <si>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</si>
  <si>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</si>
  <si>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</si>
  <si>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</si>
  <si>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</si>
  <si>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</si>
  <si>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</si>
  <si>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</si>
  <si>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</si>
  <si>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</si>
  <si>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</si>
  <si>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</si>
  <si>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</si>
  <si>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</si>
  <si>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</si>
  <si>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</si>
  <si>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</si>
  <si>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</si>
  <si>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</si>
  <si>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</si>
  <si>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</si>
  <si>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</si>
  <si>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</si>
  <si>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</si>
  <si>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</si>
  <si>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</si>
  <si>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</si>
  <si>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</si>
  <si>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</si>
  <si>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</si>
  <si>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</si>
  <si>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</si>
  <si>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</si>
  <si>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</si>
  <si>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</si>
  <si>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</si>
  <si>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</si>
  <si>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</si>
  <si>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</si>
  <si>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</si>
  <si>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</si>
  <si>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</si>
  <si>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</si>
  <si>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</si>
  <si>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</si>
  <si>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</si>
  <si>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</si>
  <si>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</si>
  <si>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</si>
  <si>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</si>
  <si>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</si>
  <si>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</si>
  <si>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</si>
  <si>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</si>
  <si>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</si>
  <si>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</si>
  <si>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</si>
  <si>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</si>
  <si>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</si>
  <si>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</si>
  <si>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</si>
  <si>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</si>
  <si>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</si>
  <si>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</si>
  <si>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</si>
  <si>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</si>
  <si>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</si>
  <si>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</si>
  <si>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</si>
  <si>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</si>
  <si>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</si>
  <si>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</si>
  <si>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</si>
  <si>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</si>
  <si>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</si>
  <si>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</si>
  <si>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</si>
  <si>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</si>
  <si>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</si>
  <si>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</si>
  <si>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</si>
  <si>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</si>
  <si>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</si>
  <si>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</si>
  <si>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</si>
  <si>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</si>
  <si>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</si>
  <si>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</si>
  <si>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</si>
  <si>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</si>
  <si>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</si>
  <si>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</si>
  <si>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</si>
  <si>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</si>
  <si>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</si>
  <si>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</si>
  <si>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</si>
  <si>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</si>
  <si>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</si>
  <si>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</si>
  <si>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</si>
  <si>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</si>
  <si>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</si>
  <si>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</si>
  <si>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</si>
  <si>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</si>
  <si>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</si>
  <si>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</si>
  <si>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</si>
  <si>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</si>
  <si>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</si>
  <si>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</si>
  <si>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</si>
  <si>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</si>
  <si>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</si>
  <si>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</si>
  <si>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</si>
  <si>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</si>
  <si>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</si>
  <si>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</si>
  <si>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</si>
  <si>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</si>
  <si>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</si>
  <si>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</si>
  <si>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</si>
  <si>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</si>
  <si>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</si>
  <si>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</si>
  <si>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</si>
  <si>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</si>
  <si>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</si>
  <si>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</si>
  <si>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</si>
  <si>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</si>
  <si>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</si>
  <si>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</si>
  <si>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</si>
  <si>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</si>
  <si>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</si>
  <si>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</si>
  <si>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</si>
  <si>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</si>
  <si>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</si>
  <si>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</si>
  <si>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</si>
  <si>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</si>
  <si>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</si>
  <si>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</si>
  <si>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</si>
  <si>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</si>
  <si>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</si>
  <si>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</si>
  <si>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</si>
  <si>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</si>
  <si>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</si>
  <si>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</si>
  <si>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</si>
  <si>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</si>
  <si>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</si>
  <si>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</si>
  <si>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</si>
  <si>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</si>
  <si>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</si>
  <si>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</si>
  <si>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</si>
  <si>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</si>
  <si>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</si>
  <si>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</si>
  <si>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</si>
  <si>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</si>
  <si>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</si>
  <si>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</si>
  <si>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</si>
  <si>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</si>
  <si>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</si>
  <si>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</si>
  <si>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</si>
  <si>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</si>
  <si>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</si>
  <si>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</si>
  <si>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</si>
  <si>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</si>
  <si>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</si>
  <si>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</si>
  <si>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</si>
  <si>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</si>
  <si>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</si>
  <si>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</si>
  <si>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</si>
  <si>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</si>
  <si>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</si>
  <si>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</si>
  <si>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</si>
  <si>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</si>
  <si>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</si>
  <si>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</si>
  <si>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</si>
  <si>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</si>
  <si>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</si>
  <si>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</si>
  <si>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</si>
  <si>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</si>
  <si>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</si>
  <si>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</si>
  <si>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</si>
  <si>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</si>
  <si>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</si>
  <si>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</si>
  <si>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</si>
  <si>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</si>
  <si>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</si>
  <si>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</si>
  <si>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</si>
  <si>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</si>
  <si>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</si>
  <si>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</si>
  <si>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</si>
  <si>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</si>
  <si>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</si>
  <si>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</si>
  <si>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</si>
  <si>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</si>
  <si>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</si>
  <si>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</si>
  <si>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</si>
  <si>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</si>
  <si>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</si>
  <si>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</si>
  <si>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</si>
  <si>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</si>
  <si>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</si>
  <si>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</si>
  <si>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</si>
  <si>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</si>
  <si>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</si>
  <si>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</si>
  <si>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</si>
  <si>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</si>
  <si>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</si>
  <si>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</si>
  <si>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</si>
  <si>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</si>
  <si>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</si>
  <si>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</si>
  <si>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</si>
  <si>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</si>
  <si>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</si>
  <si>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</si>
  <si>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</si>
  <si>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</si>
  <si>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</si>
  <si>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</si>
  <si>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</si>
  <si>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</si>
  <si>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</si>
  <si>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</si>
  <si>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</si>
  <si>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</si>
  <si>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</si>
  <si>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</si>
  <si>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</si>
  <si>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</si>
  <si>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</si>
  <si>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</si>
  <si>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</si>
  <si>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</si>
  <si>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</si>
  <si>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</si>
  <si>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</si>
  <si>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</si>
  <si>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</si>
  <si>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</si>
  <si>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</si>
  <si>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</si>
  <si>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</si>
  <si>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</si>
  <si>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</si>
  <si>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</si>
  <si>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</si>
  <si>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</si>
  <si>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</si>
  <si>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</si>
  <si>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</si>
  <si>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</si>
  <si>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</si>
  <si>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</si>
  <si>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</si>
  <si>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</si>
  <si>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</si>
  <si>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</si>
  <si>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</si>
  <si>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</si>
  <si>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</si>
  <si>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</si>
  <si>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</si>
  <si>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</si>
  <si>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</si>
  <si>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</si>
  <si>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</si>
  <si>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</si>
  <si>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</si>
  <si>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</si>
  <si>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</si>
  <si>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</si>
  <si>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</si>
  <si>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</si>
  <si>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</si>
  <si>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</si>
  <si>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</si>
  <si>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</si>
  <si>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</si>
  <si>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</si>
  <si>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</si>
  <si>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</si>
  <si>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</si>
  <si>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</si>
  <si>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</si>
  <si>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</si>
  <si>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</si>
  <si>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</si>
  <si>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</si>
  <si>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</si>
  <si>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</si>
  <si>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</si>
  <si>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</si>
  <si>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</si>
  <si>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</si>
  <si>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</si>
  <si>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</si>
  <si>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</si>
  <si>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</si>
  <si>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</si>
  <si>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</si>
  <si>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</si>
  <si>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</si>
  <si>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</si>
  <si>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</si>
  <si>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</si>
  <si>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</si>
  <si>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</si>
  <si>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</si>
  <si>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</si>
  <si>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</si>
  <si>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</si>
  <si>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</si>
  <si>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</si>
  <si>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</si>
  <si>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</si>
  <si>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</si>
  <si>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</si>
  <si>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</si>
  <si>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</si>
  <si>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</si>
  <si>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</si>
  <si>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</si>
  <si>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</si>
  <si>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</si>
  <si>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</si>
  <si>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</si>
  <si>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</si>
  <si>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</si>
  <si>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</si>
  <si>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</si>
  <si>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</si>
  <si>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</si>
  <si>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</si>
  <si>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</si>
  <si>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</si>
  <si>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</si>
  <si>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</si>
  <si>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</si>
  <si>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</si>
  <si>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</si>
  <si>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</si>
  <si>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</si>
  <si>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</si>
  <si>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</si>
  <si>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</si>
  <si>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</si>
  <si>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</si>
  <si>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</si>
  <si>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</si>
  <si>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</si>
  <si>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</si>
  <si>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</si>
  <si>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</si>
  <si>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</si>
  <si>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</si>
  <si>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</si>
  <si>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</si>
  <si>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</si>
  <si>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</si>
  <si>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</si>
  <si>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</si>
  <si>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</si>
  <si>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</si>
  <si>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</si>
  <si>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</si>
  <si>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</si>
  <si>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</si>
  <si>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</si>
  <si>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</si>
  <si>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</si>
  <si>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</si>
  <si>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</si>
  <si>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</si>
  <si>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</si>
  <si>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</si>
  <si>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</si>
  <si>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</si>
  <si>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</si>
  <si>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</si>
  <si>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</si>
  <si>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</si>
  <si>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</si>
  <si>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</si>
  <si>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</si>
  <si>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</si>
  <si>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</si>
  <si>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</si>
  <si>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</si>
  <si>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</si>
  <si>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</si>
  <si>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</si>
  <si>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</si>
  <si>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</si>
  <si>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</si>
  <si>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</si>
  <si>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</si>
  <si>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</si>
  <si>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</si>
  <si>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</si>
  <si>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</si>
  <si>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</si>
  <si>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</si>
  <si>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</si>
  <si>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</si>
  <si>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</si>
  <si>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</si>
  <si>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</si>
  <si>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</si>
  <si>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</si>
  <si>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</si>
  <si>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</si>
  <si>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</si>
  <si>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</si>
  <si>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</si>
  <si>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</si>
  <si>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</si>
  <si>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</si>
  <si>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</si>
  <si>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</si>
  <si>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</si>
  <si>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</si>
  <si>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</si>
  <si>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</si>
  <si>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</si>
  <si>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</si>
  <si>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</si>
  <si>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</si>
  <si>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</si>
  <si>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</si>
  <si>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</si>
  <si>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</si>
  <si>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</si>
  <si>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</si>
  <si>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</si>
  <si>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</si>
  <si>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</si>
  <si>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</si>
  <si>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</si>
  <si>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</si>
  <si>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</si>
  <si>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</si>
  <si>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</si>
  <si>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</si>
  <si>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</si>
  <si>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</si>
  <si>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</si>
  <si>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</si>
  <si>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</si>
  <si>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</si>
  <si>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</si>
  <si>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</si>
  <si>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</si>
  <si>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</si>
  <si>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</si>
  <si>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</si>
  <si>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</si>
  <si>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</si>
  <si>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</si>
  <si>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</si>
  <si>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</si>
  <si>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</si>
  <si>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</si>
  <si>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</si>
  <si>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</si>
  <si>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</si>
  <si>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</si>
  <si>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</si>
  <si>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</si>
  <si>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</si>
  <si>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</si>
  <si>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</si>
  <si>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</si>
  <si>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</si>
  <si>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</si>
  <si>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</si>
  <si>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</si>
  <si>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</si>
  <si>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</si>
  <si>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</si>
  <si>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</si>
  <si>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</si>
  <si>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</si>
  <si>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</si>
  <si>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</si>
  <si>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</si>
  <si>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</si>
  <si>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</si>
  <si>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</si>
  <si>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</si>
  <si>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</si>
  <si>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</si>
  <si>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</si>
  <si>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</si>
  <si>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</si>
  <si>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</si>
  <si>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</si>
  <si>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</si>
  <si>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</si>
  <si>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</si>
  <si>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</si>
  <si>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</si>
  <si>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</si>
  <si>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</si>
  <si>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</si>
  <si>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</si>
  <si>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</si>
  <si>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</si>
  <si>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</si>
  <si>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</si>
  <si>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</si>
  <si>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</si>
  <si>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</si>
  <si>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</si>
  <si>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</si>
  <si>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</si>
  <si>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</si>
  <si>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</si>
  <si>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</si>
  <si>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</si>
  <si>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</si>
  <si>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</si>
  <si>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</si>
  <si>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</si>
  <si>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</si>
  <si>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</si>
  <si>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</si>
  <si>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</si>
  <si>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</si>
  <si>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</si>
  <si>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</si>
  <si>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</si>
  <si>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</si>
  <si>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</si>
  <si>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</si>
  <si>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</si>
  <si>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</si>
  <si>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</si>
  <si>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</si>
  <si>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</si>
  <si>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</si>
  <si>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</si>
  <si>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</si>
  <si>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</si>
  <si>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</si>
  <si>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</si>
  <si>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</si>
  <si>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</si>
  <si>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</si>
  <si>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</si>
  <si>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</si>
  <si>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</si>
  <si>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</si>
  <si>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</si>
  <si>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</si>
  <si>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</si>
  <si>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</si>
  <si>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</si>
  <si>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</si>
  <si>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</si>
  <si>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</si>
  <si>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</si>
  <si>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</si>
  <si>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</si>
  <si>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</si>
  <si>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</si>
  <si>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</si>
  <si>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</si>
  <si>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</si>
  <si>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</si>
  <si>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</si>
  <si>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</si>
  <si>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</si>
  <si>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</si>
  <si>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</si>
  <si>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</si>
  <si>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</si>
  <si>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</si>
  <si>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</si>
  <si>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</si>
  <si>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</si>
  <si>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</si>
  <si>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</si>
  <si>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</si>
  <si>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</si>
  <si>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</si>
  <si>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</si>
  <si>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</si>
  <si>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</si>
  <si>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</si>
  <si>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</si>
  <si>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</si>
  <si>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</si>
  <si>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</si>
  <si>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</si>
  <si>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</si>
  <si>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</si>
  <si>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</si>
  <si>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</si>
  <si>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</si>
  <si>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</si>
  <si>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</si>
  <si>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</si>
  <si>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</si>
  <si>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</si>
  <si>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</si>
  <si>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</si>
  <si>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</si>
  <si>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</si>
  <si>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</si>
  <si>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</si>
  <si>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</si>
  <si>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</si>
  <si>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</si>
  <si>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</si>
  <si>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</si>
  <si>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</si>
  <si>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</si>
  <si>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</si>
  <si>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</si>
  <si>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</si>
  <si>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</si>
  <si>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</si>
  <si>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</si>
  <si>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</si>
  <si>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</si>
  <si>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</si>
  <si>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</si>
  <si>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</si>
  <si>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</si>
  <si>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</si>
  <si>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</si>
  <si>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</si>
  <si>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</si>
  <si>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</si>
  <si>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</si>
  <si>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</si>
  <si>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</si>
  <si>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</si>
  <si>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</si>
  <si>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</si>
  <si>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</si>
  <si>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</si>
  <si>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</si>
  <si>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</si>
  <si>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</si>
  <si>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</si>
  <si>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</si>
  <si>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</si>
  <si>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</si>
  <si>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</si>
  <si>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</si>
  <si>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</si>
  <si>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</si>
  <si>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</si>
  <si>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</si>
  <si>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</si>
  <si>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</si>
  <si>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</si>
  <si>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</si>
  <si>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</si>
  <si>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</si>
  <si>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</si>
  <si>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</si>
  <si>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</si>
  <si>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</si>
  <si>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</si>
  <si>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</si>
  <si>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</si>
  <si>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</si>
  <si>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</si>
  <si>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</si>
  <si>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</si>
  <si>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</si>
  <si>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</si>
  <si>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</si>
  <si>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</si>
  <si>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</si>
  <si>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</si>
  <si>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</si>
  <si>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</si>
  <si>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</si>
  <si>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</si>
  <si>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</si>
  <si>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</si>
  <si>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</si>
  <si>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</si>
  <si>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</si>
  <si>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</si>
  <si>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</si>
  <si>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</si>
  <si>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</si>
  <si>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</si>
  <si>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</si>
  <si>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</si>
  <si>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</si>
  <si>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</si>
  <si>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</si>
  <si>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</si>
  <si>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</si>
  <si>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</si>
  <si>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</si>
  <si>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</si>
  <si>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</si>
  <si>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</si>
  <si>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</si>
  <si>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</si>
  <si>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</si>
  <si>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</si>
  <si>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</si>
  <si>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</si>
  <si>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</si>
  <si>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</si>
  <si>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</si>
  <si>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</si>
  <si>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</si>
  <si>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</si>
  <si>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</si>
  <si>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</si>
  <si>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</si>
  <si>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</si>
  <si>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</si>
  <si>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</si>
  <si>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</si>
  <si>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</si>
  <si>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</si>
  <si>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</si>
  <si>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</si>
  <si>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</si>
  <si>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</si>
  <si>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</si>
  <si>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</si>
  <si>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</si>
  <si>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</si>
  <si>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</si>
  <si>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</si>
  <si>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</si>
  <si>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</si>
  <si>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</si>
  <si>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</si>
  <si>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</si>
  <si>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</si>
  <si>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</si>
  <si>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</si>
  <si>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</si>
  <si>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</si>
  <si>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</si>
  <si>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</si>
  <si>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</si>
  <si>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</si>
  <si>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</si>
  <si>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</si>
  <si>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</si>
  <si>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</si>
  <si>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</si>
  <si>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</si>
  <si>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</si>
  <si>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</si>
  <si>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</si>
  <si>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</si>
  <si>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</si>
  <si>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</si>
  <si>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</si>
  <si>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</si>
  <si>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</si>
  <si>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</si>
  <si>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</si>
  <si>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</si>
  <si>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</si>
  <si>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</si>
  <si>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</si>
  <si>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</si>
  <si>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</si>
  <si>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</si>
  <si>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</si>
  <si>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</si>
  <si>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</si>
  <si>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</si>
  <si>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</si>
  <si>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</si>
  <si>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</si>
  <si>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</si>
  <si>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</si>
  <si>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</si>
  <si>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</si>
  <si>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</si>
  <si>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</si>
  <si>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</si>
  <si>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</si>
  <si>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</si>
  <si>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</si>
  <si>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</si>
  <si>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</si>
  <si>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</si>
  <si>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</si>
  <si>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</si>
  <si>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</si>
  <si>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</si>
  <si>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</si>
  <si>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</si>
  <si>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</si>
  <si>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</si>
  <si>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</si>
  <si>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</si>
  <si>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</si>
  <si>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</si>
  <si>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</si>
  <si>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</si>
  <si>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</si>
  <si>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</si>
  <si>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</si>
  <si>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</si>
  <si>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</si>
  <si>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</si>
  <si>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</si>
  <si>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</si>
  <si>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</si>
  <si>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</si>
  <si>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</si>
  <si>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</si>
  <si>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</si>
  <si>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</si>
  <si>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</si>
  <si>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</si>
  <si>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</si>
  <si>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</si>
  <si>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</si>
  <si>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</si>
  <si>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</si>
  <si>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</si>
  <si>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</si>
  <si>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</si>
  <si>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</si>
  <si>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</si>
  <si>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</si>
  <si>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</si>
  <si>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</si>
  <si>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</si>
  <si>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</si>
  <si>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</si>
  <si>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</si>
  <si>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</si>
  <si>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</si>
  <si>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</si>
  <si>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</si>
  <si>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</si>
  <si>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</si>
  <si>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</si>
  <si>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</si>
  <si>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</si>
  <si>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</si>
  <si>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</si>
  <si>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</si>
  <si>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</si>
  <si>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</si>
  <si>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</si>
  <si>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</si>
  <si>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</si>
  <si>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</si>
  <si>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</si>
  <si>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</si>
  <si>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</si>
  <si>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</si>
  <si>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</si>
  <si>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</si>
  <si>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</si>
  <si>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</si>
  <si>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</si>
  <si>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</si>
  <si>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</si>
  <si>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</si>
  <si>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</si>
  <si>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</si>
  <si>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</si>
  <si>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</si>
  <si>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</si>
  <si>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</si>
  <si>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</si>
  <si>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</si>
  <si>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</si>
  <si>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</si>
  <si>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</si>
  <si>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</si>
  <si>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</si>
  <si>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</si>
  <si>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</si>
  <si>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</si>
  <si>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</si>
  <si>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</si>
  <si>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</si>
  <si>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</si>
  <si>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</si>
  <si>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</si>
  <si>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</si>
  <si>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</si>
  <si>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</si>
  <si>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</si>
  <si>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</si>
  <si>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</si>
  <si>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</si>
  <si>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</si>
  <si>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</si>
  <si>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</si>
  <si>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</si>
  <si>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</si>
  <si>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</si>
  <si>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</si>
  <si>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</si>
  <si>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</si>
  <si>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</si>
  <si>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</si>
  <si>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</si>
  <si>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</si>
  <si>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</si>
  <si>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</si>
  <si>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</si>
  <si>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</si>
  <si>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</si>
  <si>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</si>
  <si>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</si>
  <si>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</si>
  <si>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</si>
  <si>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</si>
  <si>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</si>
  <si>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</si>
  <si>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</si>
  <si>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</si>
  <si>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</si>
  <si>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</si>
  <si>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</si>
  <si>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</si>
  <si>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</si>
  <si>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</si>
  <si>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</si>
  <si>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</si>
  <si>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</si>
  <si>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</si>
  <si>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</si>
  <si>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</si>
  <si>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</si>
  <si>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</si>
  <si>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</si>
  <si>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</si>
  <si>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</si>
  <si>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</si>
  <si>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</si>
  <si>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</si>
  <si>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</si>
  <si>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</si>
  <si>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</si>
  <si>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</si>
  <si>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</si>
  <si>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</si>
  <si>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</si>
  <si>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</si>
  <si>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</si>
  <si>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</si>
  <si>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</si>
  <si>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</si>
  <si>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</si>
  <si>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</si>
  <si>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</si>
  <si>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</si>
  <si>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</si>
  <si>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</si>
  <si>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</si>
  <si>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</si>
  <si>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</si>
  <si>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</si>
  <si>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</si>
  <si>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</si>
  <si>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</si>
  <si>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</si>
  <si>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</si>
  <si>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</si>
  <si>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</si>
  <si>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</si>
  <si>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</si>
  <si>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</si>
  <si>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</si>
  <si>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</si>
  <si>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</si>
  <si>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</si>
  <si>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</si>
  <si>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</si>
  <si>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</si>
  <si>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</si>
  <si>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</si>
  <si>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</si>
  <si>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</si>
  <si>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</si>
  <si>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</si>
  <si>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</si>
  <si>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</si>
  <si>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</si>
  <si>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</si>
  <si>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</si>
  <si>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</si>
  <si>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</si>
  <si>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</si>
  <si>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</si>
  <si>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</si>
  <si>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</si>
  <si>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</si>
  <si>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</si>
  <si>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</si>
  <si>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</si>
  <si>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</si>
  <si>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</si>
  <si>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</si>
  <si>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</si>
  <si>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</si>
  <si>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</si>
  <si>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</si>
  <si>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</si>
  <si>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</si>
  <si>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</si>
  <si>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</si>
  <si>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</si>
  <si>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</si>
  <si>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</si>
  <si>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</si>
  <si>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</si>
  <si>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</si>
  <si>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</si>
  <si>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</si>
  <si>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</si>
  <si>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</si>
  <si>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</si>
  <si>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</si>
  <si>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</si>
  <si>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</si>
  <si>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</si>
  <si>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</si>
  <si>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</si>
  <si>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</si>
  <si>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</si>
  <si>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</si>
  <si>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</si>
  <si>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</si>
  <si>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</si>
  <si>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</si>
  <si>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</si>
  <si>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</si>
  <si>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</si>
  <si>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</si>
  <si>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</si>
  <si>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</si>
  <si>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</si>
  <si>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</si>
  <si>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</si>
  <si>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</si>
  <si>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</si>
  <si>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</si>
  <si>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</si>
  <si>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</si>
  <si>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</si>
  <si>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</si>
  <si>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</si>
  <si>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</si>
  <si>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</si>
  <si>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</si>
  <si>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</si>
  <si>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</si>
  <si>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</si>
  <si>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</si>
  <si>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</si>
  <si>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</si>
  <si>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</si>
  <si>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</si>
  <si>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</si>
  <si>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</si>
  <si>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</si>
  <si>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</si>
  <si>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</si>
  <si>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</si>
  <si>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</si>
  <si>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</si>
  <si>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</si>
  <si>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</si>
  <si>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</si>
  <si>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</si>
  <si>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</si>
  <si>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</si>
  <si>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</si>
  <si>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</si>
  <si>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</si>
  <si>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</si>
  <si>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</si>
  <si>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</si>
  <si>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</si>
  <si>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</si>
  <si>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</si>
  <si>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</si>
  <si>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</si>
  <si>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</si>
  <si>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</si>
  <si>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</si>
  <si>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</si>
  <si>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</si>
  <si>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</si>
  <si>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</si>
  <si>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</si>
  <si>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</si>
  <si>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</si>
  <si>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</si>
  <si>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</si>
  <si>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</si>
  <si>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</si>
  <si>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</si>
  <si>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</si>
  <si>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</si>
  <si>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</si>
  <si>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</si>
  <si>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</si>
  <si>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</si>
  <si>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</si>
  <si>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</si>
  <si>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</si>
  <si>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</si>
  <si>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</si>
  <si>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</si>
  <si>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</si>
  <si>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</si>
  <si>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</si>
  <si>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</si>
  <si>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</si>
  <si>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</si>
  <si>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</si>
  <si>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</si>
  <si>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</si>
  <si>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</si>
  <si>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</si>
  <si>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</si>
  <si>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</si>
  <si>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</si>
  <si>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</si>
  <si>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</si>
  <si>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</si>
  <si>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</si>
  <si>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</si>
  <si>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</si>
  <si>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</si>
  <si>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</si>
  <si>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</si>
  <si>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</si>
  <si>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</si>
  <si>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</si>
  <si>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</si>
  <si>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</si>
  <si>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</si>
  <si>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</si>
  <si>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</si>
  <si>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</si>
  <si>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</si>
  <si>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</si>
  <si>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</si>
  <si>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</si>
  <si>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</si>
  <si>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</si>
  <si>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</si>
  <si>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</si>
  <si>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</si>
  <si>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</si>
  <si>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</si>
  <si>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</si>
  <si>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</si>
  <si>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</si>
  <si>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</si>
  <si>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</si>
  <si>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</si>
  <si>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</si>
  <si>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</si>
  <si>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</si>
  <si>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</si>
  <si>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</si>
  <si>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</si>
  <si>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</si>
  <si>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</si>
  <si>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</si>
  <si>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</si>
  <si>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</si>
  <si>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</si>
  <si>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</si>
  <si>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</si>
  <si>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</si>
  <si>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</si>
  <si>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</si>
  <si>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</si>
  <si>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</si>
  <si>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</si>
  <si>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</si>
  <si>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</si>
  <si>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</si>
  <si>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</si>
  <si>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</si>
  <si>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</si>
  <si>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</si>
  <si>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</si>
  <si>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</si>
  <si>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</si>
  <si>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</si>
  <si>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</si>
  <si>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</si>
  <si>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</si>
  <si>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</si>
  <si>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</si>
  <si>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</si>
  <si>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</si>
  <si>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</si>
  <si>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</si>
  <si>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</si>
  <si>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</si>
  <si>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</si>
  <si>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</si>
  <si>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</si>
  <si>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</si>
  <si>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</si>
  <si>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</si>
  <si>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</si>
  <si>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</si>
  <si>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</si>
  <si>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</si>
  <si>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</si>
  <si>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</si>
  <si>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</si>
  <si>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</si>
  <si>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</si>
  <si>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</si>
  <si>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</si>
  <si>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</si>
  <si>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</si>
  <si>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</si>
  <si>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</si>
  <si>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</si>
  <si>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</si>
  <si>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</si>
  <si>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</si>
  <si>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</si>
  <si>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</si>
  <si>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</si>
  <si>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</si>
  <si>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</si>
  <si>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</si>
  <si>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</si>
  <si>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</si>
  <si>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</si>
  <si>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</si>
  <si>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</si>
  <si>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</si>
  <si>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</si>
  <si>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</si>
  <si>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</si>
  <si>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</si>
  <si>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</si>
  <si>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</si>
  <si>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</si>
  <si>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</si>
  <si>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</si>
  <si>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</si>
  <si>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</si>
  <si>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</si>
  <si>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</si>
  <si>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</si>
  <si>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</si>
  <si>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</si>
  <si>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</si>
  <si>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</si>
  <si>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</si>
  <si>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</si>
  <si>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</si>
  <si>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</si>
  <si>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</si>
  <si>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</si>
  <si>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</si>
  <si>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</si>
  <si>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</si>
  <si>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</si>
  <si>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</si>
  <si>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</si>
  <si>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</si>
  <si>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</si>
  <si>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</si>
  <si>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</si>
  <si>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</si>
  <si>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</si>
  <si>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</si>
  <si>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</si>
  <si>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</si>
  <si>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</si>
  <si>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</si>
  <si>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</si>
  <si>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</si>
  <si>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</si>
  <si>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</si>
  <si>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</si>
  <si>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</si>
  <si>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</si>
  <si>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</si>
  <si>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</si>
  <si>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</si>
  <si>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</si>
  <si>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</si>
  <si>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</si>
  <si>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</si>
  <si>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</si>
  <si>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</si>
  <si>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</si>
  <si>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</si>
  <si>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</si>
  <si>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</si>
  <si>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</si>
  <si>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</si>
  <si>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</si>
  <si>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</si>
  <si>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</si>
  <si>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</si>
  <si>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</si>
  <si>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</si>
  <si>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</si>
  <si>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</si>
  <si>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</si>
  <si>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</si>
  <si>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</si>
  <si>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</si>
  <si>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</si>
  <si>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</si>
  <si>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</si>
  <si>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</si>
  <si>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</si>
  <si>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</si>
  <si>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</si>
  <si>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</si>
  <si>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</si>
  <si>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</si>
  <si>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</si>
  <si>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</si>
  <si>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</si>
  <si>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</si>
  <si>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</si>
  <si>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</si>
  <si>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</si>
  <si>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</si>
  <si>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</si>
  <si>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</si>
  <si>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</si>
  <si>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</si>
  <si>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</si>
  <si>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</si>
  <si>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</si>
  <si>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</si>
  <si>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</si>
  <si>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</si>
  <si>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</si>
  <si>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</si>
  <si>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</si>
  <si>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</si>
  <si>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</si>
  <si>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</si>
  <si>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</si>
  <si>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</si>
  <si>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</si>
  <si>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</si>
  <si>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</si>
  <si>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</si>
  <si>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</si>
  <si>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</si>
  <si>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</si>
  <si>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</si>
  <si>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</si>
  <si>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</si>
  <si>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</si>
  <si>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</si>
  <si>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</si>
  <si>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</si>
  <si>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</si>
  <si>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</si>
  <si>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</si>
  <si>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</si>
  <si>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</si>
  <si>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</si>
  <si>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</si>
  <si>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</si>
  <si>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</si>
  <si>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</si>
  <si>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</si>
  <si>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</si>
  <si>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</si>
  <si>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</si>
  <si>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</si>
  <si>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</si>
  <si>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</si>
  <si>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</si>
  <si>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</si>
  <si>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</si>
  <si>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</si>
  <si>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</si>
  <si>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</si>
  <si>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</si>
  <si>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</si>
  <si>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</si>
  <si>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</si>
  <si>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</si>
  <si>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</si>
  <si>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</si>
  <si>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</si>
  <si>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</si>
  <si>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</si>
  <si>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</si>
  <si>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</si>
  <si>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</si>
  <si>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</si>
  <si>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</si>
  <si>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</si>
  <si>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</si>
  <si>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</si>
  <si>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</si>
  <si>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</si>
  <si>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</si>
  <si>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</si>
  <si>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</si>
  <si>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</si>
  <si>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</si>
  <si>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</si>
  <si>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</si>
  <si>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</si>
  <si>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</si>
  <si>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</si>
  <si>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</si>
  <si>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</si>
  <si>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</si>
  <si>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</si>
  <si>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</si>
  <si>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</si>
  <si>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</si>
  <si>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</si>
  <si>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</si>
  <si>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</si>
  <si>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</si>
  <si>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</si>
  <si>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</si>
  <si>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</si>
  <si>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</si>
  <si>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</si>
  <si>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</si>
  <si>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</si>
  <si>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</si>
  <si>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</si>
  <si>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</si>
  <si>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</si>
  <si>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</si>
  <si>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</si>
  <si>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</si>
  <si>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</si>
  <si>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</si>
  <si>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</si>
  <si>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</si>
  <si>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</si>
  <si>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</si>
  <si>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</si>
  <si>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</si>
  <si>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</si>
  <si>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</si>
  <si>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</si>
  <si>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</si>
  <si>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</si>
  <si>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</si>
  <si>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</si>
  <si>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</si>
  <si>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</si>
  <si>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</si>
  <si>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</si>
  <si>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</si>
  <si>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</si>
  <si>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</si>
  <si>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</si>
  <si>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</si>
  <si>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</si>
  <si>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</si>
  <si>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</si>
  <si>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</si>
  <si>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</si>
  <si>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</si>
  <si>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</si>
  <si>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</si>
  <si>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</si>
  <si>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</si>
  <si>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</si>
  <si>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</si>
  <si>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</si>
  <si>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</si>
  <si>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</si>
  <si>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</si>
  <si>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</si>
  <si>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</si>
  <si>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</si>
  <si>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</si>
  <si>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</si>
  <si>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</si>
  <si>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</si>
  <si>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</si>
  <si>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</si>
  <si>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</si>
  <si>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</si>
  <si>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</si>
  <si>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</si>
  <si>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</si>
  <si>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</si>
  <si>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</si>
  <si>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</si>
  <si>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</si>
  <si>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</si>
  <si>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</si>
  <si>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</si>
  <si>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</si>
  <si>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</si>
  <si>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</si>
  <si>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</si>
  <si>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</si>
  <si>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</si>
  <si>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</si>
  <si>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</si>
  <si>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</si>
  <si>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</si>
  <si>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</si>
  <si>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</si>
  <si>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</si>
  <si>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</si>
  <si>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</si>
  <si>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</si>
  <si>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</si>
  <si>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</si>
  <si>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</si>
  <si>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</si>
  <si>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</si>
  <si>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</si>
  <si>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</si>
  <si>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</si>
  <si>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</si>
  <si>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</si>
  <si>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</si>
  <si>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</si>
  <si>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</si>
  <si>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</si>
  <si>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</si>
  <si>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</si>
  <si>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</si>
  <si>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</si>
  <si>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</si>
  <si>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</si>
  <si>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</si>
  <si>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</si>
  <si>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</si>
  <si>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</si>
  <si>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</si>
  <si>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</si>
  <si>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</si>
  <si>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</si>
  <si>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</si>
  <si>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</si>
  <si>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</si>
  <si>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</si>
  <si>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</si>
  <si>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</si>
  <si>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</si>
  <si>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</si>
  <si>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</si>
  <si>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</si>
  <si>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</si>
  <si>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</si>
  <si>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</si>
  <si>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</si>
  <si>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</si>
  <si>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</si>
  <si>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</si>
  <si>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</si>
  <si>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</si>
  <si>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</si>
  <si>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</si>
  <si>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</si>
  <si>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</si>
  <si>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</si>
  <si>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</si>
  <si>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</si>
  <si>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</si>
  <si>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</si>
  <si>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</si>
  <si>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</si>
  <si>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</si>
  <si>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</si>
  <si>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</si>
  <si>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</si>
  <si>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</si>
  <si>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</si>
  <si>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</si>
  <si>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</si>
  <si>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</si>
  <si>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</si>
  <si>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</si>
  <si>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</si>
  <si>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</si>
  <si>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</si>
  <si>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</si>
  <si>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</si>
  <si>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</si>
  <si>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</si>
  <si>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</si>
  <si>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</si>
  <si>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</si>
  <si>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</si>
  <si>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</si>
  <si>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</si>
  <si>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</si>
  <si>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</si>
  <si>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</si>
  <si>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</si>
  <si>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</si>
  <si>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</si>
  <si>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</si>
  <si>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</si>
  <si>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</si>
  <si>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</si>
  <si>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</si>
  <si>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</si>
  <si>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</si>
  <si>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</si>
  <si>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</si>
  <si>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</si>
  <si>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</si>
  <si>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</si>
  <si>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</si>
  <si>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</si>
  <si>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</si>
  <si>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</si>
  <si>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</si>
  <si>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</si>
  <si>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</si>
  <si>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</si>
  <si>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</si>
  <si>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</si>
  <si>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</si>
  <si>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</si>
  <si>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</si>
  <si>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</si>
  <si>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</si>
  <si>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</si>
  <si>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</si>
  <si>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</si>
  <si>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</si>
  <si>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</si>
  <si>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</si>
  <si>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</si>
  <si>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</si>
  <si>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</si>
  <si>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</si>
  <si>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</si>
  <si>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</si>
  <si>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</si>
  <si>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</si>
  <si>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</si>
  <si>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</si>
  <si>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</si>
  <si>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</si>
  <si>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</si>
  <si>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</si>
  <si>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</si>
  <si>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</si>
  <si>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</si>
  <si>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</si>
  <si>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</si>
  <si>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</si>
  <si>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</si>
  <si>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</si>
  <si>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</si>
  <si>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</si>
  <si>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</si>
  <si>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</si>
  <si>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</si>
  <si>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</si>
  <si>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</si>
  <si>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</si>
  <si>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</si>
  <si>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</si>
  <si>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</si>
  <si>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</si>
  <si>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</si>
  <si>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</si>
  <si>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</si>
  <si>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</si>
  <si>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</si>
  <si>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</si>
  <si>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</si>
  <si>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</si>
  <si>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</si>
  <si>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</si>
  <si>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</si>
  <si>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</si>
  <si>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</si>
  <si>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</si>
  <si>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</si>
  <si>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</si>
  <si>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</si>
  <si>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</si>
  <si>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</si>
  <si>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</si>
  <si>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</si>
  <si>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</si>
  <si>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</si>
  <si>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</si>
  <si>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</si>
  <si>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</si>
  <si>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</si>
  <si>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</si>
  <si>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</si>
  <si>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</si>
  <si>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</si>
  <si>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</si>
  <si>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</si>
  <si>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</si>
  <si>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</si>
  <si>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</si>
  <si>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</si>
  <si>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</si>
  <si>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</si>
  <si>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</si>
  <si>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</si>
  <si>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</si>
  <si>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</si>
  <si>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</si>
  <si>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</si>
  <si>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</si>
  <si>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</si>
  <si>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</si>
  <si>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</si>
  <si>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</si>
  <si>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</si>
  <si>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</si>
  <si>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</si>
  <si>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</si>
  <si>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</si>
  <si>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</si>
  <si>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</si>
  <si>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</si>
  <si>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</si>
  <si>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</si>
  <si>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</si>
  <si>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</si>
  <si>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</si>
  <si>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</si>
  <si>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</si>
  <si>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</si>
  <si>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</si>
  <si>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</si>
  <si>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</si>
  <si>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</si>
  <si>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</si>
  <si>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</si>
  <si>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</si>
  <si>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</si>
  <si>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</si>
  <si>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</si>
  <si>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</si>
  <si>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</si>
  <si>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</si>
  <si>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</si>
  <si>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</si>
  <si>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</si>
  <si>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</si>
  <si>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</si>
  <si>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</si>
  <si>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</si>
  <si>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</si>
  <si>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</si>
  <si>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</si>
  <si>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</si>
  <si>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</si>
  <si>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</si>
  <si>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</si>
  <si>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</si>
  <si>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</si>
  <si>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</si>
  <si>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</si>
  <si>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</si>
  <si>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</si>
  <si>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</si>
  <si>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</si>
  <si>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</si>
  <si>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</si>
  <si>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</si>
  <si>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</si>
  <si>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</si>
  <si>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</si>
  <si>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</si>
  <si>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</si>
  <si>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</si>
  <si>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</si>
  <si>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</si>
  <si>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</si>
  <si>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</si>
  <si>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</si>
  <si>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</si>
  <si>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</si>
  <si>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</si>
  <si>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</si>
  <si>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</si>
  <si>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</si>
  <si>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</si>
  <si>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</si>
  <si>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</si>
  <si>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</si>
  <si>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</si>
  <si>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</si>
  <si>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</si>
  <si>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</si>
  <si>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</si>
  <si>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</si>
  <si>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</si>
  <si>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</si>
  <si>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</si>
  <si>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</si>
  <si>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</si>
  <si>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</si>
  <si>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</si>
  <si>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</si>
  <si>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</si>
  <si>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</si>
  <si>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</si>
  <si>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</si>
  <si>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</si>
  <si>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</si>
  <si>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</si>
  <si>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</si>
  <si>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</si>
  <si>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</si>
  <si>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</si>
  <si>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</si>
  <si>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</si>
  <si>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</si>
  <si>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</si>
  <si>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</si>
  <si>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</si>
  <si>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</si>
  <si>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</si>
  <si>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</si>
  <si>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</si>
  <si>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</si>
  <si>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</si>
  <si>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</si>
  <si>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</si>
  <si>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</si>
  <si>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</si>
  <si>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</si>
  <si>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</si>
  <si>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</si>
  <si>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</si>
  <si>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</si>
  <si>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</si>
  <si>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</si>
  <si>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</si>
  <si>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</si>
  <si>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</si>
  <si>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</si>
  <si>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</si>
  <si>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</si>
  <si>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</si>
  <si>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</si>
  <si>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</si>
  <si>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</si>
  <si>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</si>
  <si>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</si>
  <si>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</si>
  <si>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</si>
  <si>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</si>
  <si>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</si>
  <si>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</si>
  <si>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</si>
  <si>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</si>
  <si>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</si>
  <si>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</si>
  <si>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</si>
  <si>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</si>
  <si>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</si>
  <si>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</si>
  <si>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</si>
  <si>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</si>
  <si>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</si>
  <si>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</si>
  <si>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</si>
  <si>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</si>
  <si>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</si>
  <si>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</si>
  <si>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</si>
  <si>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</si>
  <si>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</si>
  <si>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</si>
  <si>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</si>
  <si>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</si>
  <si>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</si>
  <si>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</si>
  <si>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</si>
  <si>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</si>
  <si>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</si>
  <si>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</si>
  <si>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</si>
  <si>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</si>
  <si>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</si>
  <si>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</si>
  <si>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</si>
  <si>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</si>
  <si>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</si>
  <si>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</si>
  <si>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</si>
  <si>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</si>
  <si>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</si>
  <si>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</si>
  <si>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</si>
  <si>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</si>
  <si>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</si>
  <si>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</si>
  <si>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</si>
  <si>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</si>
  <si>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</si>
  <si>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</si>
  <si>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</si>
  <si>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</si>
  <si>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</si>
  <si>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</si>
  <si>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</si>
  <si>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</si>
  <si>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</si>
  <si>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</si>
  <si>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</si>
  <si>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</si>
  <si>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</si>
  <si>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</si>
  <si>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</si>
  <si>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</si>
  <si>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</si>
  <si>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</si>
  <si>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</si>
  <si>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</si>
  <si>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</si>
  <si>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</si>
  <si>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</si>
  <si>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</si>
  <si>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</si>
  <si>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</si>
  <si>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</si>
  <si>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</si>
  <si>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</si>
  <si>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</si>
  <si>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</si>
  <si>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</si>
  <si>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</si>
  <si>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</si>
  <si>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</si>
  <si>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</si>
  <si>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</si>
  <si>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</si>
  <si>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</si>
  <si>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</si>
  <si>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</si>
  <si>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</si>
  <si>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</si>
  <si>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</si>
  <si>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</si>
  <si>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</si>
  <si>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</si>
  <si>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</si>
  <si>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</si>
  <si>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</si>
  <si>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</si>
  <si>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</si>
  <si>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</si>
  <si>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</si>
  <si>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</si>
  <si>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</si>
  <si>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</si>
  <si>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</si>
  <si>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</si>
  <si>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</si>
  <si>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</si>
  <si>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</si>
  <si>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</si>
  <si>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</si>
  <si>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</si>
  <si>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</si>
  <si>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</si>
  <si>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</si>
  <si>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</si>
  <si>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</si>
  <si>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</si>
  <si>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</si>
  <si>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</si>
  <si>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</si>
  <si>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</si>
  <si>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</si>
  <si>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</si>
  <si>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</si>
  <si>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</si>
  <si>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</si>
  <si>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</si>
  <si>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</si>
  <si>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</si>
  <si>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</si>
  <si>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</si>
  <si>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</si>
  <si>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</si>
  <si>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</si>
  <si>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</si>
  <si>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</si>
  <si>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</si>
  <si>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</si>
  <si>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</si>
  <si>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</si>
  <si>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</si>
  <si>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</si>
  <si>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</si>
  <si>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</si>
  <si>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</si>
  <si>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</si>
  <si>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</si>
  <si>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</si>
  <si>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</si>
  <si>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</si>
  <si>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</si>
  <si>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</si>
  <si>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</si>
  <si>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</si>
  <si>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</si>
  <si>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</si>
  <si>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</si>
  <si>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</si>
  <si>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</si>
  <si>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</si>
  <si>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</si>
  <si>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</si>
  <si>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</si>
  <si>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</si>
  <si>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</si>
  <si>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</si>
  <si>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</si>
  <si>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</si>
  <si>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</si>
  <si>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</si>
  <si>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</si>
  <si>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</si>
  <si>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</si>
  <si>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</si>
  <si>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</si>
  <si>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</si>
  <si>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</si>
  <si>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</si>
  <si>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</si>
  <si>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</si>
  <si>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</si>
  <si>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</si>
  <si>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</si>
  <si>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</si>
  <si>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</si>
  <si>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</si>
  <si>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</si>
  <si>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</si>
  <si>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</si>
  <si>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</si>
  <si>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</si>
  <si>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</si>
  <si>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</si>
  <si>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</si>
  <si>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</si>
  <si>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</si>
  <si>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</si>
  <si>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</si>
  <si>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</si>
  <si>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</si>
  <si>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</si>
  <si>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</si>
  <si>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</si>
  <si>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</si>
  <si>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</si>
  <si>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</si>
  <si>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</si>
  <si>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</si>
  <si>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</si>
  <si>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</si>
  <si>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</si>
  <si>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</si>
  <si>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</si>
  <si>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</si>
  <si>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</si>
  <si>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</si>
  <si>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</si>
  <si>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</si>
  <si>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</si>
  <si>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</si>
  <si>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</si>
  <si>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</si>
  <si>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</si>
  <si>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</si>
  <si>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</si>
  <si>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</si>
  <si>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</si>
  <si>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</si>
  <si>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</si>
  <si>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</si>
  <si>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</si>
  <si>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</si>
  <si>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</si>
  <si>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</si>
  <si>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</si>
  <si>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</si>
  <si>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</si>
  <si>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</si>
  <si>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</si>
  <si>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</si>
  <si>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</si>
  <si>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</si>
  <si>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</si>
  <si>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</si>
  <si>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</si>
  <si>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</si>
  <si>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</si>
  <si>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</si>
  <si>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</si>
  <si>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</si>
  <si>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</si>
  <si>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</si>
  <si>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</si>
  <si>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</si>
  <si>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</si>
  <si>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</si>
  <si>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</si>
  <si>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</si>
  <si>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</si>
  <si>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</si>
  <si>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</si>
  <si>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</si>
  <si>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</si>
  <si>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</si>
  <si>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</si>
  <si>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</si>
  <si>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</si>
  <si>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</si>
  <si>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</si>
  <si>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</si>
  <si>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</si>
  <si>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</si>
  <si>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</si>
  <si>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</si>
  <si>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</si>
  <si>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</si>
  <si>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</si>
  <si>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</si>
  <si>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</si>
  <si>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</si>
  <si>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</si>
  <si>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</si>
  <si>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</si>
  <si>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</si>
  <si>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</si>
  <si>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</si>
  <si>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</si>
  <si>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</si>
  <si>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</si>
  <si>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</si>
  <si>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</si>
  <si>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</si>
  <si>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</si>
  <si>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</si>
  <si>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</si>
  <si>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</si>
  <si>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</si>
  <si>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</si>
  <si>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</si>
  <si>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</si>
  <si>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</si>
  <si>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</si>
  <si>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</si>
  <si>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</si>
  <si>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</si>
  <si>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</si>
  <si>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</si>
  <si>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</si>
  <si>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</si>
  <si>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</si>
  <si>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</si>
  <si>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</si>
  <si>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</si>
  <si>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</si>
  <si>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</si>
  <si>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</si>
  <si>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</si>
  <si>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</si>
  <si>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</si>
  <si>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</si>
  <si>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</si>
  <si>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</si>
  <si>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</si>
  <si>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</si>
  <si>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</si>
  <si>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</si>
  <si>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</si>
  <si>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</si>
  <si>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</si>
  <si>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</si>
  <si>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</si>
  <si>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</si>
  <si>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</si>
  <si>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</si>
  <si>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</si>
  <si>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</si>
  <si>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</si>
  <si>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</si>
  <si>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</si>
  <si>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</si>
  <si>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</si>
  <si>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</si>
  <si>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</si>
  <si>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</si>
  <si>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</si>
  <si>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</si>
  <si>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</si>
  <si>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</si>
  <si>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</si>
  <si>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</si>
  <si>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</si>
  <si>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</si>
  <si>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</si>
  <si>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</si>
  <si>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</si>
  <si>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</si>
  <si>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</si>
  <si>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</si>
  <si>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</si>
  <si>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</si>
  <si>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</si>
  <si>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</si>
  <si>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</si>
  <si>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</si>
  <si>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</si>
  <si>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</si>
  <si>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</si>
  <si>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</si>
  <si>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</si>
  <si>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</si>
  <si>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</si>
  <si>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</si>
  <si>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</si>
  <si>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</si>
  <si>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</si>
  <si>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</si>
  <si>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</si>
  <si>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</si>
  <si>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</si>
  <si>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</si>
  <si>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</si>
  <si>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</si>
  <si>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</si>
  <si>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</si>
  <si>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</si>
  <si>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</si>
  <si>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</si>
  <si>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</si>
  <si>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</si>
  <si>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</si>
  <si>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</si>
  <si>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</si>
  <si>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</si>
  <si>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</si>
  <si>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</si>
  <si>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</si>
  <si>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</si>
  <si>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</si>
  <si>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</si>
  <si>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</si>
  <si>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</si>
  <si>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</si>
  <si>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</si>
  <si>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</si>
  <si>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</si>
  <si>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</si>
  <si>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</si>
  <si>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</si>
  <si>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</si>
  <si>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</si>
  <si>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</si>
  <si>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</si>
  <si>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</si>
  <si>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</si>
  <si>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</si>
  <si>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</si>
  <si>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</si>
  <si>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</si>
  <si>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</si>
  <si>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</si>
  <si>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</si>
  <si>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</si>
  <si>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</si>
  <si>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</si>
  <si>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</si>
  <si>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</si>
  <si>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</si>
  <si>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</si>
  <si>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</si>
  <si>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</si>
  <si>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</si>
  <si>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</si>
  <si>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</si>
  <si>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</si>
  <si>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</si>
  <si>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</si>
  <si>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</si>
  <si>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</si>
  <si>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</si>
  <si>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</si>
  <si>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</si>
  <si>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</si>
  <si>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</si>
  <si>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</si>
  <si>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</si>
  <si>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</si>
  <si>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</si>
  <si>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</si>
  <si>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</si>
  <si>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</si>
  <si>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</si>
  <si>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</si>
  <si>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</si>
  <si>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</si>
  <si>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</si>
  <si>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</si>
  <si>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</si>
  <si>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</si>
  <si>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</si>
  <si>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</si>
  <si>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</si>
  <si>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</si>
  <si>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</si>
  <si>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</si>
  <si>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</si>
  <si>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</si>
  <si>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</si>
  <si>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</si>
  <si>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</si>
  <si>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</si>
  <si>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</si>
  <si>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</si>
  <si>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</si>
  <si>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</si>
  <si>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</si>
  <si>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</si>
  <si>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</si>
  <si>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</si>
  <si>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</si>
  <si>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</si>
  <si>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</si>
  <si>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</si>
  <si>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</si>
  <si>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</si>
  <si>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</si>
  <si>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</si>
  <si>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</si>
  <si>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</si>
  <si>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</si>
  <si>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</si>
  <si>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</si>
  <si>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</si>
  <si>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</si>
  <si>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</si>
  <si>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</si>
  <si>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</si>
  <si>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</si>
  <si>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</si>
  <si>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</si>
  <si>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</si>
  <si>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</si>
  <si>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</si>
  <si>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</si>
  <si>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</si>
  <si>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</si>
  <si>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</si>
  <si>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</si>
  <si>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</si>
  <si>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</si>
  <si>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</si>
  <si>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</si>
  <si>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</si>
  <si>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</si>
  <si>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</si>
  <si>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</si>
  <si>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</si>
  <si>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</si>
  <si>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</si>
  <si>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</si>
  <si>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</si>
  <si>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</si>
  <si>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</si>
  <si>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</si>
  <si>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</si>
  <si>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</si>
  <si>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</si>
  <si>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</si>
  <si>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</si>
  <si>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</si>
  <si>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</si>
  <si>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</si>
  <si>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</si>
  <si>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</si>
  <si>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</si>
  <si>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</si>
  <si>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</si>
  <si>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</si>
  <si>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</si>
  <si>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</si>
  <si>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</si>
  <si>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</si>
  <si>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</si>
  <si>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</si>
  <si>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</si>
  <si>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</si>
  <si>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</si>
  <si>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</si>
  <si>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</si>
  <si>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</si>
  <si>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</si>
  <si>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</si>
  <si>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</si>
  <si>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</si>
  <si>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</si>
  <si>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</si>
  <si>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</si>
  <si>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</si>
  <si>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</si>
  <si>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</si>
  <si>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</si>
  <si>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</si>
  <si>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</si>
  <si>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</si>
  <si>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</si>
  <si>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</si>
  <si>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</si>
  <si>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</si>
  <si>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</si>
  <si>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</si>
  <si>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</si>
  <si>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</si>
  <si>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</si>
  <si>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</si>
  <si>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</si>
  <si>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</si>
  <si>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</si>
  <si>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</si>
  <si>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</si>
  <si>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</si>
  <si>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</si>
  <si>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</si>
  <si>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</si>
  <si>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</si>
  <si>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</si>
  <si>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</si>
  <si>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</si>
  <si>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</si>
  <si>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</si>
  <si>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</si>
  <si>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</si>
  <si>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</si>
  <si>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</si>
  <si>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</si>
  <si>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</si>
  <si>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</si>
  <si>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</si>
  <si>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</si>
  <si>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</si>
  <si>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</si>
  <si>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</si>
  <si>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</si>
  <si>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</si>
  <si>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</si>
  <si>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</si>
  <si>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</si>
  <si>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</si>
  <si>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</si>
  <si>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</si>
  <si>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</si>
  <si>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</si>
  <si>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</si>
  <si>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</si>
  <si>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</si>
  <si>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</si>
  <si>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</si>
  <si>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</si>
  <si>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</si>
  <si>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</si>
  <si>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</si>
  <si>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</si>
  <si>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</si>
  <si>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</si>
  <si>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</si>
  <si>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</si>
  <si>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</si>
  <si>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</si>
  <si>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</si>
  <si>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</si>
  <si>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</si>
  <si>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</si>
  <si>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</si>
  <si>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</si>
  <si>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</si>
  <si>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</si>
  <si>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</si>
  <si>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</si>
  <si>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</si>
  <si>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</si>
  <si>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</si>
  <si>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</si>
  <si>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</si>
  <si>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</si>
  <si>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</si>
  <si>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</si>
  <si>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</si>
  <si>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</si>
  <si>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</si>
  <si>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</si>
  <si>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</si>
  <si>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</si>
  <si>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</si>
  <si>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</si>
  <si>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</si>
  <si>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</si>
  <si>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</si>
  <si>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</si>
  <si>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</si>
  <si>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</si>
  <si>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</si>
  <si>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</si>
  <si>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</si>
  <si>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</si>
  <si>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</si>
  <si>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</si>
  <si>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</si>
  <si>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</si>
  <si>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</si>
  <si>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</si>
  <si>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</si>
  <si>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</si>
  <si>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</si>
  <si>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</si>
  <si>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</si>
  <si>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</si>
  <si>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</si>
  <si>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</si>
  <si>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</si>
  <si>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</si>
  <si>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</si>
  <si>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</si>
  <si>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</si>
  <si>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</si>
  <si>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</si>
  <si>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</si>
  <si>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</si>
  <si>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</si>
  <si>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</si>
  <si>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</si>
  <si>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</si>
  <si>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</si>
  <si>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</si>
  <si>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</si>
  <si>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</si>
  <si>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</si>
  <si>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</si>
  <si>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</si>
  <si>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</si>
  <si>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</si>
  <si>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</si>
  <si>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</si>
  <si>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</si>
  <si>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</si>
  <si>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</si>
  <si>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</si>
  <si>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</si>
  <si>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</si>
  <si>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</si>
  <si>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</si>
  <si>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</si>
  <si>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</si>
  <si>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</si>
  <si>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</si>
  <si>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</si>
  <si>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</si>
  <si>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</si>
  <si>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</si>
  <si>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</si>
  <si>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</si>
  <si>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</si>
  <si>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</si>
  <si>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</si>
  <si>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</si>
  <si>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</si>
  <si>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</si>
  <si>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</si>
  <si>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</si>
  <si>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</si>
  <si>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</si>
  <si>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</si>
  <si>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</si>
  <si>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</si>
  <si>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</si>
  <si>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</si>
  <si>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</si>
  <si>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</si>
  <si>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</si>
  <si>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</si>
  <si>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</si>
  <si>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</si>
  <si>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</si>
  <si>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</si>
  <si>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</si>
  <si>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</si>
  <si>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</si>
  <si>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</si>
  <si>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</si>
  <si>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</si>
  <si>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</si>
  <si>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</si>
  <si>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</si>
  <si>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</si>
  <si>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</si>
  <si>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</si>
  <si>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</si>
  <si>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</si>
  <si>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</si>
  <si>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</si>
  <si>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</si>
  <si>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</si>
  <si>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</si>
  <si>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</si>
  <si>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</si>
  <si>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</si>
  <si>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</si>
  <si>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</si>
  <si>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</si>
  <si>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</si>
  <si>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</si>
  <si>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</si>
  <si>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</si>
  <si>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</si>
  <si>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</si>
  <si>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</si>
  <si>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</si>
  <si>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</si>
  <si>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</si>
  <si>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</si>
  <si>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</si>
  <si>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</si>
  <si>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</si>
  <si>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</si>
  <si>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</si>
  <si>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</si>
  <si>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</si>
  <si>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</si>
  <si>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</si>
  <si>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</si>
  <si>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</si>
  <si>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</si>
  <si>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</si>
  <si>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</si>
  <si>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</si>
  <si>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</si>
  <si>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</si>
  <si>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</si>
  <si>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</si>
  <si>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</si>
  <si>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</si>
  <si>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</si>
  <si>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</si>
  <si>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</si>
  <si>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</si>
  <si>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</si>
  <si>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</si>
  <si>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</si>
  <si>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</si>
  <si>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</si>
  <si>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</si>
  <si>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</si>
  <si>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</si>
  <si>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</si>
  <si>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</si>
  <si>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</si>
  <si>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</si>
  <si>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</si>
  <si>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</si>
  <si>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</si>
  <si>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</si>
  <si>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</si>
  <si>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</si>
  <si>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</si>
  <si>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</si>
  <si>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</si>
  <si>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</si>
  <si>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</si>
  <si>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</si>
  <si>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</si>
  <si>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</si>
  <si>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</si>
  <si>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</si>
  <si>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</si>
  <si>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</si>
  <si>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</si>
  <si>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</si>
  <si>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</si>
  <si>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</si>
  <si>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</si>
  <si>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</si>
  <si>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</si>
  <si>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</si>
  <si>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</si>
  <si>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</si>
  <si>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</si>
  <si>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</si>
  <si>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</si>
  <si>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</si>
  <si>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</si>
  <si>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</si>
  <si>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</si>
  <si>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</si>
  <si>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</si>
  <si>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</si>
  <si>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</si>
  <si>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</si>
  <si>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</si>
  <si>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</si>
  <si>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</si>
  <si>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</si>
  <si>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</si>
  <si>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</si>
  <si>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</si>
  <si>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</si>
  <si>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</si>
  <si>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</si>
  <si>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</si>
  <si>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</si>
  <si>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</si>
  <si>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</si>
  <si>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</si>
  <si>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</si>
  <si>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</si>
  <si>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</si>
  <si>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</si>
  <si>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</si>
  <si>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</si>
  <si>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</si>
  <si>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</si>
  <si>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</si>
  <si>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</si>
  <si>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</si>
  <si>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</si>
  <si>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</si>
  <si>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</si>
  <si>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</si>
  <si>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</si>
  <si>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</si>
  <si>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</si>
  <si>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</si>
  <si>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</si>
  <si>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</si>
  <si>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</si>
  <si>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</si>
  <si>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</si>
  <si>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</si>
  <si>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</si>
  <si>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</si>
  <si>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</si>
  <si>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</si>
  <si>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</si>
  <si>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</si>
  <si>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</si>
  <si>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</si>
  <si>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</si>
  <si>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</si>
  <si>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</si>
  <si>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</si>
  <si>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</si>
  <si>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</si>
  <si>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</si>
  <si>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</si>
  <si>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</si>
  <si>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</si>
  <si>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</si>
  <si>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</si>
  <si>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</si>
  <si>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</si>
  <si>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</si>
  <si>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</si>
  <si>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</si>
  <si>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</si>
  <si>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</si>
  <si>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</si>
  <si>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</si>
  <si>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</si>
  <si>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</si>
  <si>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</si>
  <si>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</si>
  <si>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</si>
  <si>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</si>
  <si>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</si>
  <si>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</si>
  <si>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</si>
  <si>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</si>
  <si>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</si>
  <si>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</si>
  <si>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</si>
  <si>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</si>
  <si>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</si>
  <si>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</si>
  <si>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</si>
  <si>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</si>
  <si>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</si>
  <si>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</si>
  <si>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</si>
  <si>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</si>
  <si>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</si>
  <si>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</si>
  <si>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</si>
  <si>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</si>
  <si>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</si>
  <si>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</si>
  <si>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</si>
  <si>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</si>
  <si>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</si>
  <si>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</si>
  <si>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</si>
  <si>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</si>
  <si>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</si>
  <si>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</si>
  <si>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</si>
  <si>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</si>
  <si>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</si>
  <si>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</si>
  <si>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</si>
  <si>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</si>
  <si>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</si>
  <si>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</si>
  <si>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</si>
  <si>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</si>
  <si>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</si>
  <si>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</si>
  <si>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</si>
  <si>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</si>
  <si>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</si>
  <si>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</si>
  <si>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</si>
  <si>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</si>
  <si>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</si>
  <si>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</si>
  <si>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</si>
  <si>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</si>
  <si>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</si>
  <si>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</si>
  <si>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</si>
  <si>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</si>
  <si>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</si>
  <si>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</si>
  <si>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</si>
  <si>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</si>
  <si>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</si>
  <si>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</si>
  <si>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</si>
  <si>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</si>
  <si>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</si>
  <si>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</si>
  <si>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</si>
  <si>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</si>
  <si>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</si>
  <si>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</si>
  <si>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</si>
  <si>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</si>
  <si>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</si>
  <si>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</si>
  <si>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</si>
  <si>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</si>
  <si>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</si>
  <si>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</si>
  <si>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</si>
  <si>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</si>
  <si>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</si>
  <si>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</si>
  <si>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</si>
  <si>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</si>
  <si>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</si>
  <si>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</si>
  <si>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</si>
  <si>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</si>
  <si>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</si>
  <si>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</si>
  <si>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</si>
  <si>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</si>
  <si>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</si>
  <si>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</si>
  <si>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</si>
  <si>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</si>
  <si>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</si>
  <si>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</si>
  <si>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</si>
  <si>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</si>
  <si>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</si>
  <si>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</si>
  <si>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</si>
  <si>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</si>
  <si>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</si>
  <si>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</si>
  <si>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</si>
  <si>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</si>
  <si>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</si>
  <si>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</si>
  <si>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</si>
  <si>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</si>
  <si>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</si>
  <si>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</si>
  <si>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</si>
  <si>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</si>
  <si>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</si>
  <si>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</si>
  <si>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</si>
  <si>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</si>
  <si>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</si>
  <si>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</si>
  <si>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</si>
  <si>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</si>
  <si>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</si>
  <si>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</si>
  <si>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</si>
  <si>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</si>
  <si>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</si>
  <si>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</si>
  <si>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</si>
  <si>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</si>
  <si>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</si>
  <si>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</si>
  <si>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</si>
  <si>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</si>
  <si>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</si>
  <si>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</si>
  <si>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</si>
  <si>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</si>
  <si>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</si>
  <si>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</si>
  <si>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</si>
  <si>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</si>
  <si>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</si>
  <si>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</si>
  <si>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</si>
  <si>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</si>
  <si>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</si>
  <si>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</si>
  <si>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</si>
  <si>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</si>
  <si>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</si>
  <si>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</si>
  <si>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</si>
  <si>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</si>
  <si>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</si>
  <si>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</si>
  <si>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</si>
  <si>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</si>
  <si>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</si>
  <si>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</si>
  <si>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</si>
  <si>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</si>
  <si>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</si>
  <si>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</si>
  <si>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</si>
  <si>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</si>
  <si>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</si>
  <si>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</si>
  <si>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</si>
  <si>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</si>
  <si>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</si>
  <si>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</si>
  <si>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</si>
  <si>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</si>
  <si>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</si>
  <si>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</si>
  <si>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</si>
  <si>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</si>
  <si>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</si>
  <si>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</si>
  <si>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</si>
  <si>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</si>
  <si>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</si>
  <si>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</si>
  <si>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</si>
  <si>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</si>
  <si>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</si>
  <si>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</si>
  <si>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</si>
  <si>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</si>
  <si>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</si>
  <si>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</si>
  <si>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</si>
  <si>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</si>
  <si>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</si>
  <si>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</si>
  <si>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</si>
  <si>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</si>
  <si>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</si>
  <si>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</si>
  <si>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</si>
  <si>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</si>
  <si>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</si>
  <si>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</si>
  <si>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</si>
  <si>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</si>
  <si>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</si>
  <si>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</si>
  <si>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</si>
  <si>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</si>
  <si>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</si>
  <si>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</si>
  <si>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</si>
  <si>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</si>
  <si>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</si>
  <si>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</si>
  <si>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</si>
  <si>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</si>
  <si>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</si>
  <si>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</si>
  <si>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</si>
  <si>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</si>
  <si>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</si>
  <si>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</si>
  <si>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</si>
  <si>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</si>
  <si>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</si>
  <si>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</si>
  <si>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</si>
  <si>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</si>
  <si>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</si>
  <si>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</si>
  <si>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</si>
  <si>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</si>
  <si>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</si>
  <si>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</si>
  <si>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</si>
  <si>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</si>
  <si>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</si>
  <si>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</si>
  <si>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</si>
  <si>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</si>
  <si>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</si>
  <si>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</si>
  <si>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</si>
  <si>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</si>
  <si>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</si>
  <si>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</si>
  <si>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</si>
  <si>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</si>
  <si>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</si>
  <si>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</si>
  <si>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</si>
  <si>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</si>
  <si>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</si>
  <si>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</si>
  <si>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</si>
  <si>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</si>
  <si>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</si>
  <si>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</si>
  <si>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</si>
  <si>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</si>
  <si>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</si>
  <si>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</si>
  <si>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</si>
  <si>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</si>
  <si>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</si>
  <si>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</si>
  <si>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</si>
  <si>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</si>
  <si>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</si>
  <si>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</si>
  <si>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</si>
  <si>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</si>
  <si>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</si>
  <si>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</si>
  <si>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</si>
  <si>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</si>
  <si>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</si>
  <si>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</si>
  <si>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</si>
  <si>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</si>
  <si>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</si>
  <si>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</si>
  <si>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</si>
  <si>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</si>
  <si>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</si>
  <si>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</si>
  <si>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</si>
  <si>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</si>
  <si>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</si>
  <si>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</si>
  <si>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</si>
  <si>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</si>
  <si>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</si>
  <si>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</si>
  <si>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</si>
  <si>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</si>
  <si>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</si>
  <si>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</si>
  <si>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</si>
  <si>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</si>
  <si>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</si>
  <si>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</si>
  <si>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</si>
  <si>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</si>
  <si>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</si>
  <si>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</si>
  <si>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</si>
  <si>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</si>
  <si>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</si>
  <si>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</si>
  <si>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</si>
  <si>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</si>
  <si>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</si>
  <si>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</si>
  <si>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</si>
  <si>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</si>
  <si>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</si>
  <si>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</si>
  <si>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</si>
  <si>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</si>
  <si>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</si>
  <si>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</si>
  <si>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</si>
  <si>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</si>
  <si>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</si>
  <si>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</si>
  <si>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</si>
  <si>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</si>
  <si>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</si>
  <si>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</si>
  <si>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</si>
  <si>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</si>
  <si>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</si>
  <si>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</si>
  <si>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</si>
  <si>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</si>
  <si>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</si>
  <si>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</si>
  <si>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</si>
  <si>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</si>
  <si>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</si>
  <si>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</si>
  <si>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</si>
  <si>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</si>
  <si>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</si>
  <si>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</si>
  <si>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</si>
  <si>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</si>
  <si>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</si>
  <si>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</si>
  <si>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</si>
  <si>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</si>
  <si>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</si>
  <si>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</si>
  <si>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</si>
  <si>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</si>
  <si>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</si>
  <si>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</si>
  <si>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</si>
  <si>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</si>
  <si>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</si>
  <si>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</si>
  <si>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</si>
  <si>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</si>
  <si>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</si>
  <si>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</si>
  <si>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</si>
  <si>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</si>
  <si>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</si>
  <si>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</si>
  <si>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</si>
  <si>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</si>
  <si>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</si>
  <si>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</si>
  <si>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</si>
  <si>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</si>
  <si>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</si>
  <si>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</si>
  <si>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</si>
  <si>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</si>
  <si>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</si>
  <si>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</si>
  <si>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</si>
  <si>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</si>
  <si>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</si>
  <si>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</si>
  <si>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</si>
  <si>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</si>
  <si>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</si>
  <si>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</si>
  <si>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</si>
  <si>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</si>
  <si>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</si>
  <si>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</si>
  <si>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</si>
  <si>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</si>
  <si>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</si>
  <si>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</si>
  <si>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</si>
  <si>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</si>
  <si>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</si>
  <si>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</si>
  <si>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</si>
  <si>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</si>
  <si>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</si>
  <si>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</si>
  <si>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</si>
  <si>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</si>
  <si>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</si>
  <si>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</si>
  <si>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</si>
  <si>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</si>
  <si>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</si>
  <si>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</si>
  <si>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</si>
  <si>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</si>
  <si>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</si>
  <si>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</si>
  <si>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</si>
  <si>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</si>
  <si>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</si>
  <si>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</si>
  <si>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</si>
  <si>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</si>
  <si>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</si>
  <si>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</si>
  <si>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</si>
  <si>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</si>
  <si>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</si>
  <si>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</si>
  <si>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</si>
  <si>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</si>
  <si>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</si>
  <si>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</si>
  <si>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</si>
  <si>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</si>
  <si>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</si>
  <si>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</si>
  <si>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</si>
  <si>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</si>
  <si>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</si>
  <si>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</si>
  <si>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</si>
  <si>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</si>
  <si>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</si>
  <si>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</si>
  <si>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</si>
  <si>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</si>
  <si>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</si>
  <si>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</si>
  <si>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</si>
  <si>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</si>
  <si>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</si>
  <si>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</si>
  <si>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</si>
  <si>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</si>
  <si>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</si>
  <si>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</si>
  <si>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</si>
  <si>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</si>
  <si>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</si>
  <si>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</si>
  <si>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</si>
  <si>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</si>
  <si>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</si>
  <si>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</si>
  <si>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</si>
  <si>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</si>
  <si>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</si>
  <si>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</si>
  <si>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</si>
  <si>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</si>
  <si>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</si>
  <si>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</si>
  <si>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</si>
  <si>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</si>
  <si>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</si>
  <si>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</si>
  <si>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</si>
  <si>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</si>
  <si>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</si>
  <si>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</si>
  <si>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</si>
  <si>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</si>
  <si>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</si>
  <si>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</si>
  <si>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</si>
  <si>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</si>
  <si>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</si>
  <si>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</si>
  <si>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</si>
  <si>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</si>
  <si>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</si>
  <si>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</si>
  <si>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</si>
  <si>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</si>
  <si>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</si>
  <si>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</si>
  <si>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</si>
  <si>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</si>
  <si>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</si>
  <si>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</si>
  <si>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</si>
  <si>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</si>
  <si>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</si>
  <si>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</si>
  <si>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</si>
  <si>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</si>
  <si>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</si>
  <si>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</si>
  <si>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</si>
  <si>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</si>
  <si>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</si>
  <si>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</si>
  <si>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</si>
  <si>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</si>
  <si>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</si>
  <si>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</si>
  <si>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</si>
  <si>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</si>
  <si>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</si>
  <si>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</si>
  <si>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</si>
  <si>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</si>
  <si>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</si>
  <si>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</si>
  <si>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</si>
  <si>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</si>
  <si>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</si>
  <si>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</si>
  <si>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</si>
  <si>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</si>
  <si>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</si>
  <si>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</si>
  <si>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</si>
  <si>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</si>
  <si>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</si>
  <si>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</si>
  <si>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</si>
  <si>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</si>
  <si>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</si>
  <si>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</si>
  <si>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</si>
  <si>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</si>
  <si>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</si>
  <si>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</si>
  <si>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</si>
  <si>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</si>
  <si>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</si>
  <si>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</si>
  <si>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</si>
  <si>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</si>
  <si>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</si>
  <si>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</si>
  <si>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</si>
  <si>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</si>
  <si>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</si>
  <si>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</si>
  <si>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</si>
  <si>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</si>
  <si>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</si>
  <si>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</si>
  <si>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</si>
  <si>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</si>
  <si>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</si>
  <si>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</si>
  <si>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</si>
  <si>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</si>
  <si>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</si>
  <si>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</si>
  <si>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</si>
  <si>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</si>
  <si>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</si>
  <si>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</si>
  <si>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</si>
  <si>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</si>
  <si>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</si>
  <si>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</si>
  <si>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</si>
  <si>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</si>
  <si>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</si>
  <si>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</si>
  <si>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</si>
  <si>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</si>
  <si>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</si>
  <si>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</si>
  <si>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</si>
  <si>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</si>
  <si>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</si>
  <si>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</si>
  <si>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</si>
  <si>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</si>
  <si>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</si>
  <si>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</si>
  <si>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</si>
  <si>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</si>
  <si>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</si>
  <si>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</si>
  <si>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</si>
  <si>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</si>
  <si>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</si>
  <si>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</si>
  <si>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</si>
  <si>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</si>
  <si>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</si>
  <si>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</si>
  <si>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</si>
  <si>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</si>
  <si>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</si>
  <si>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</si>
  <si>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</si>
  <si>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</si>
  <si>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</si>
  <si>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</si>
  <si>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</si>
  <si>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</si>
  <si>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</si>
  <si>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</si>
  <si>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</si>
  <si>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</si>
  <si>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</si>
  <si>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</si>
  <si>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</si>
  <si>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</si>
  <si>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</si>
  <si>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</si>
  <si>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</si>
  <si>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</si>
  <si>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</si>
  <si>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</si>
  <si>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</si>
  <si>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</si>
  <si>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</si>
  <si>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</si>
  <si>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</si>
  <si>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</si>
  <si>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</si>
  <si>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</si>
  <si>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</si>
  <si>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</si>
  <si>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</si>
  <si>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</si>
  <si>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</si>
  <si>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</si>
  <si>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</si>
  <si>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</si>
  <si>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</si>
  <si>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</si>
  <si>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</si>
  <si>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</si>
  <si>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</si>
  <si>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</si>
  <si>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</si>
  <si>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</si>
  <si>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</si>
  <si>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</si>
  <si>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</si>
  <si>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</si>
  <si>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</si>
  <si>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</si>
  <si>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</si>
  <si>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</si>
  <si>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</si>
  <si>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</si>
  <si>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</si>
  <si>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</si>
  <si>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</si>
  <si>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</si>
  <si>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</si>
  <si>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</si>
  <si>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</si>
  <si>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</si>
  <si>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</si>
  <si>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</si>
  <si>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</si>
  <si>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</si>
  <si>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</si>
  <si>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</si>
  <si>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</si>
  <si>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</si>
  <si>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</si>
  <si>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</si>
  <si>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</si>
  <si>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</si>
  <si>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</si>
  <si>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</si>
  <si>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</si>
  <si>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</si>
  <si>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</si>
  <si>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</si>
  <si>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</si>
  <si>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</si>
  <si>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</si>
  <si>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</si>
  <si>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</si>
  <si>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</si>
  <si>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</si>
  <si>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</si>
  <si>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</si>
  <si>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</si>
  <si>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</si>
  <si>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</si>
  <si>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</si>
  <si>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</si>
  <si>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</si>
  <si>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</si>
  <si>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</si>
  <si>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</si>
  <si>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</si>
  <si>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</si>
  <si>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</si>
  <si>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</si>
  <si>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</si>
  <si>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</si>
  <si>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</si>
  <si>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</si>
  <si>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</si>
  <si>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</si>
  <si>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</si>
  <si>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</si>
  <si>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</si>
  <si>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</si>
  <si>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</si>
  <si>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</si>
  <si>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</si>
  <si>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</si>
  <si>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</si>
  <si>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</si>
  <si>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</si>
  <si>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</si>
  <si>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</si>
  <si>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</si>
  <si>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</si>
  <si>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</si>
  <si>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</si>
  <si>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</si>
  <si>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</si>
  <si>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</si>
  <si>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</si>
  <si>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</si>
  <si>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</si>
  <si>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</si>
  <si>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</si>
  <si>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</si>
  <si>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</si>
  <si>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</si>
  <si>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</si>
  <si>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</si>
  <si>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</si>
  <si>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</si>
  <si>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</si>
  <si>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</si>
  <si>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</si>
  <si>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</si>
  <si>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</si>
  <si>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</si>
  <si>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</si>
  <si>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</si>
  <si>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</si>
  <si>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</si>
  <si>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</si>
  <si>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</si>
  <si>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</si>
  <si>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</si>
  <si>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</si>
  <si>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</si>
  <si>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</si>
  <si>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</si>
  <si>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</si>
  <si>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</si>
  <si>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</si>
  <si>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</si>
  <si>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</si>
  <si>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</si>
  <si>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</si>
  <si>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</si>
  <si>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</si>
  <si>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</si>
  <si>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</si>
  <si>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</si>
  <si>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</si>
  <si>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</si>
  <si>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</si>
  <si>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</si>
  <si>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</si>
  <si>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</si>
  <si>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</si>
  <si>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</si>
  <si>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</si>
  <si>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</si>
  <si>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</si>
  <si>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</si>
  <si>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</si>
  <si>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</si>
  <si>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</si>
  <si>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</si>
  <si>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</si>
  <si>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</si>
  <si>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</si>
  <si>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</si>
  <si>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</si>
  <si>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</si>
  <si>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</si>
  <si>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</si>
  <si>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</si>
  <si>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</si>
  <si>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</si>
  <si>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</si>
  <si>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</si>
  <si>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</si>
  <si>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</si>
  <si>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</si>
  <si>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</si>
  <si>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</si>
  <si>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</si>
  <si>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</si>
  <si>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</si>
  <si>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</si>
  <si>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</si>
  <si>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</si>
  <si>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</si>
  <si>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</si>
  <si>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</si>
  <si>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</si>
  <si>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</si>
  <si>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</si>
  <si>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</si>
  <si>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</si>
  <si>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</si>
  <si>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</si>
  <si>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</si>
  <si>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</si>
  <si>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</si>
  <si>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</si>
  <si>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</si>
  <si>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</si>
  <si>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</si>
  <si>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</si>
  <si>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</si>
  <si>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</si>
  <si>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</si>
  <si>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</si>
  <si>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</si>
  <si>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</si>
  <si>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</si>
  <si>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</si>
  <si>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</si>
  <si>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</si>
  <si>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</si>
  <si>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</si>
  <si>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</si>
  <si>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</si>
  <si>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</si>
  <si>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</si>
  <si>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</si>
  <si>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</si>
  <si>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</si>
  <si>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</si>
  <si>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</si>
  <si>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</si>
  <si>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</si>
  <si>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</si>
  <si>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</si>
  <si>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</si>
  <si>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</si>
  <si>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</si>
  <si>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</si>
  <si>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</si>
  <si>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</si>
  <si>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</si>
  <si>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</si>
  <si>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</si>
  <si>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</si>
  <si>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</si>
  <si>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</si>
  <si>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</si>
  <si>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</si>
  <si>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</si>
  <si>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</si>
  <si>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</si>
  <si>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</si>
  <si>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</si>
  <si>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</si>
  <si>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</si>
  <si>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</si>
  <si>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</si>
  <si>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</si>
  <si>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</si>
  <si>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</si>
  <si>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</si>
  <si>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</si>
  <si>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</si>
  <si>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</si>
  <si>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</si>
  <si>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</si>
  <si>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</si>
  <si>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</si>
  <si>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</si>
  <si>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</si>
  <si>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</si>
  <si>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</si>
  <si>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</si>
  <si>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</si>
  <si>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</si>
  <si>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</si>
  <si>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</si>
  <si>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</si>
  <si>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</si>
  <si>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</si>
  <si>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</si>
  <si>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</si>
  <si>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</si>
  <si>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</si>
  <si>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</si>
  <si>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</si>
  <si>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</si>
  <si>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</si>
  <si>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</si>
  <si>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</si>
  <si>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</si>
  <si>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</si>
  <si>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</si>
  <si>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</si>
  <si>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</si>
  <si>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</si>
  <si>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</si>
  <si>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</si>
  <si>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</si>
  <si>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</si>
  <si>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</si>
  <si>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</si>
  <si>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</si>
  <si>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</si>
  <si>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</si>
  <si>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</si>
  <si>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</si>
  <si>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</si>
  <si>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</si>
  <si>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</si>
  <si>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</si>
  <si>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</si>
  <si>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</si>
  <si>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</si>
  <si>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</si>
  <si>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</si>
  <si>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</si>
  <si>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</si>
  <si>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</si>
  <si>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</si>
  <si>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</si>
  <si>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</si>
  <si>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</si>
  <si>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</si>
  <si>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</si>
  <si>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</si>
  <si>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</si>
  <si>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</si>
  <si>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</si>
  <si>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</si>
  <si>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</si>
  <si>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</si>
  <si>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</si>
  <si>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</si>
  <si>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</si>
  <si>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</si>
  <si>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</si>
  <si>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</si>
  <si>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</si>
  <si>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</si>
  <si>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</si>
  <si>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</si>
  <si>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</si>
  <si>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</si>
  <si>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</si>
  <si>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</si>
  <si>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</si>
  <si>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</si>
  <si>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</si>
  <si>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</si>
  <si>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</si>
  <si>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</si>
  <si>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</si>
  <si>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</si>
  <si>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</si>
  <si>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</si>
  <si>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</si>
  <si>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</si>
  <si>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</si>
  <si>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</si>
  <si>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</si>
  <si>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</si>
  <si>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</si>
  <si>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</si>
  <si>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</si>
  <si>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</si>
  <si>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</si>
  <si>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</si>
  <si>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</si>
  <si>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</si>
  <si>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</si>
  <si>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</si>
  <si>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</si>
  <si>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</si>
  <si>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</si>
  <si>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</si>
  <si>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</si>
  <si>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</si>
  <si>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</si>
  <si>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</si>
  <si>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</si>
  <si>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</si>
  <si>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</si>
  <si>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</si>
  <si>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</si>
  <si>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</si>
  <si>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</si>
  <si>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</si>
  <si>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</si>
  <si>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</si>
  <si>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</si>
  <si>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</si>
  <si>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</si>
  <si>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</si>
  <si>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</si>
  <si>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</si>
  <si>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</si>
  <si>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</si>
  <si>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</si>
  <si>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</si>
  <si>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</si>
  <si>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</si>
  <si>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</si>
  <si>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</si>
  <si>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</si>
  <si>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</si>
  <si>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</si>
  <si>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</si>
  <si>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</si>
  <si>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</si>
  <si>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</si>
  <si>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</si>
  <si>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</si>
  <si>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</si>
  <si>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</si>
  <si>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</si>
  <si>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</si>
  <si>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</si>
  <si>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</si>
  <si>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</si>
  <si>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</si>
  <si>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</si>
  <si>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</si>
  <si>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</si>
  <si>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</si>
  <si>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</si>
  <si>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</si>
  <si>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</si>
  <si>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</si>
  <si>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</si>
  <si>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</si>
  <si>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</si>
  <si>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</si>
  <si>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</si>
  <si>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</si>
  <si>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</si>
  <si>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</si>
  <si>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</si>
  <si>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</si>
  <si>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</si>
  <si>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</si>
  <si>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</si>
  <si>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</si>
  <si>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</si>
  <si>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</si>
  <si>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</si>
  <si>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</si>
  <si>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</si>
  <si>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</si>
  <si>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</si>
  <si>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</si>
  <si>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</si>
  <si>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</si>
  <si>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</si>
  <si>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</si>
  <si>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</si>
  <si>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</si>
  <si>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</si>
  <si>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</si>
  <si>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</si>
  <si>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</si>
  <si>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</si>
  <si>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</si>
  <si>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</si>
  <si>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</si>
  <si>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</si>
  <si>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</si>
  <si>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</si>
  <si>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</si>
  <si>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</si>
  <si>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</si>
  <si>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</si>
  <si>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</si>
  <si>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</si>
  <si>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</si>
  <si>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</si>
  <si>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</si>
  <si>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</si>
  <si>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</si>
  <si>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</si>
  <si>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</si>
  <si>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</si>
  <si>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</si>
  <si>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</si>
  <si>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</si>
  <si>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</si>
  <si>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</si>
  <si>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</si>
  <si>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</si>
  <si>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</si>
  <si>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</si>
  <si>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</si>
  <si>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</si>
  <si>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</si>
  <si>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</si>
  <si>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</si>
  <si>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</si>
  <si>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</si>
  <si>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</si>
  <si>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</si>
  <si>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</si>
  <si>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</si>
  <si>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</si>
  <si>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</si>
  <si>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</si>
  <si>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</si>
  <si>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</si>
  <si>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</si>
  <si>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</si>
  <si>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</si>
  <si>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</si>
  <si>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</si>
  <si>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</si>
  <si>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</si>
  <si>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</si>
  <si>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</si>
  <si>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</si>
  <si>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</si>
  <si>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</si>
  <si>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</si>
  <si>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</si>
  <si>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</si>
  <si>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</si>
  <si>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</si>
  <si>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</si>
  <si>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</si>
  <si>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</si>
  <si>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</si>
  <si>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</si>
  <si>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</si>
  <si>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</si>
  <si>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</si>
  <si>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</si>
  <si>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</si>
  <si>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</si>
  <si>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</si>
  <si>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</si>
  <si>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</si>
  <si>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</si>
  <si>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</si>
  <si>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</si>
  <si>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</si>
  <si>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</si>
  <si>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</si>
  <si>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</si>
  <si>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</si>
  <si>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</si>
  <si>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</si>
  <si>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</si>
  <si>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</si>
  <si>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</si>
  <si>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</si>
  <si>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</si>
  <si>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</si>
  <si>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</si>
  <si>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</si>
  <si>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</si>
  <si>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</si>
  <si>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</si>
  <si>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</si>
  <si>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</si>
  <si>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</si>
  <si>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</si>
  <si>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</si>
  <si>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</si>
  <si>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</si>
  <si>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</si>
  <si>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</si>
  <si>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</si>
  <si>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</si>
  <si>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</si>
  <si>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</si>
  <si>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</si>
  <si>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</si>
  <si>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</si>
  <si>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</si>
  <si>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</si>
  <si>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</si>
  <si>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</si>
  <si>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</si>
  <si>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</si>
  <si>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</si>
  <si>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</si>
  <si>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</si>
  <si>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</si>
  <si>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</si>
  <si>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</si>
  <si>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</si>
  <si>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</si>
  <si>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</si>
  <si>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</si>
  <si>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</si>
  <si>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</si>
  <si>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</si>
  <si>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</si>
  <si>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</si>
  <si>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</si>
  <si>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</si>
  <si>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</si>
  <si>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</si>
  <si>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</si>
  <si>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</si>
  <si>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</si>
  <si>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</si>
  <si>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</si>
  <si>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</si>
  <si>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</si>
  <si>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</si>
  <si>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</si>
  <si>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</si>
  <si>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</si>
  <si>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</si>
  <si>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</si>
  <si>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</si>
  <si>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</si>
  <si>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</si>
  <si>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</si>
  <si>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</si>
  <si>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</si>
  <si>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</si>
  <si>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</si>
  <si>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</si>
  <si>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</si>
  <si>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</si>
  <si>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</si>
  <si>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</si>
  <si>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</si>
  <si>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</si>
  <si>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</si>
  <si>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</si>
  <si>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</si>
  <si>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</si>
  <si>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</si>
  <si>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</si>
  <si>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</si>
  <si>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</si>
  <si>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</si>
  <si>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</si>
  <si>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</si>
  <si>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</si>
  <si>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</si>
  <si>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</si>
  <si>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</si>
  <si>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</si>
  <si>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</si>
  <si>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</si>
  <si>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</si>
  <si>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</si>
  <si>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</si>
  <si>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</si>
  <si>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</si>
  <si>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</si>
  <si>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</si>
  <si>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</si>
  <si>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</si>
  <si>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</si>
  <si>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</si>
  <si>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</si>
  <si>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</si>
  <si>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</si>
  <si>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</si>
  <si>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</si>
  <si>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</si>
  <si>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</si>
  <si>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</si>
  <si>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</si>
  <si>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</si>
  <si>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</si>
  <si>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</si>
  <si>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</si>
  <si>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</si>
  <si>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</si>
  <si>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</si>
  <si>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</si>
  <si>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</si>
  <si>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</si>
  <si>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</si>
  <si>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</si>
  <si>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</si>
  <si>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</si>
  <si>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</si>
  <si>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</si>
  <si>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</si>
  <si>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</si>
  <si>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</si>
  <si>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</si>
  <si>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</si>
  <si>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</si>
  <si>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</si>
  <si>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</si>
  <si>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</si>
  <si>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</si>
  <si>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</si>
  <si>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</si>
  <si>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</si>
  <si>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</si>
  <si>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</si>
  <si>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</si>
  <si>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</si>
  <si>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</si>
  <si>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</si>
  <si>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</si>
  <si>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</si>
  <si>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</si>
  <si>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</si>
  <si>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</si>
  <si>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</si>
  <si>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</si>
  <si>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</si>
  <si>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</si>
  <si>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</si>
  <si>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</si>
  <si>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</si>
  <si>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</si>
  <si>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</si>
  <si>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</si>
  <si>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</si>
  <si>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</si>
  <si>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</si>
  <si>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</si>
  <si>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</si>
  <si>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</si>
  <si>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</si>
  <si>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</si>
  <si>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</si>
  <si>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</si>
  <si>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</si>
  <si>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</si>
  <si>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</si>
  <si>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</si>
  <si>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</si>
  <si>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</si>
  <si>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</si>
  <si>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</si>
  <si>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</si>
  <si>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</si>
  <si>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</si>
  <si>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</si>
  <si>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</si>
  <si>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</si>
  <si>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</si>
  <si>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</si>
  <si>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</si>
  <si>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</si>
  <si>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</si>
  <si>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</si>
  <si>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</si>
  <si>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</si>
  <si>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</si>
  <si>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</si>
  <si>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</si>
  <si>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</si>
  <si>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</si>
  <si>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</si>
  <si>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</si>
  <si>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</si>
  <si>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</si>
  <si>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</si>
  <si>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</si>
  <si>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</si>
  <si>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</si>
  <si>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</si>
  <si>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</si>
  <si>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</si>
  <si>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</si>
  <si>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</si>
  <si>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</si>
  <si>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</si>
  <si>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</si>
  <si>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</si>
  <si>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</si>
  <si>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</si>
  <si>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</si>
  <si>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</si>
  <si>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</si>
  <si>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</si>
  <si>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</si>
  <si>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</si>
  <si>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</si>
  <si>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</si>
  <si>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</si>
  <si>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</si>
  <si>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</si>
  <si>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</si>
  <si>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</si>
  <si>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</si>
  <si>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</si>
  <si>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</si>
  <si>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</si>
  <si>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</si>
  <si>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</si>
  <si>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</si>
  <si>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</si>
  <si>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</si>
  <si>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</si>
  <si>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</si>
  <si>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</si>
  <si>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</si>
  <si>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</si>
  <si>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</si>
  <si>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</si>
  <si>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</si>
  <si>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</si>
  <si>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</si>
  <si>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</si>
  <si>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</si>
  <si>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</si>
  <si>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</si>
  <si>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</si>
  <si>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</si>
  <si>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</si>
  <si>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</si>
  <si>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</si>
  <si>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</si>
  <si>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</si>
  <si>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</si>
  <si>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</si>
  <si>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</si>
  <si>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</si>
  <si>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</si>
  <si>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</si>
  <si>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</si>
  <si>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</si>
  <si>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</si>
  <si>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</si>
  <si>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</si>
  <si>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</si>
  <si>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</si>
  <si>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</si>
  <si>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</si>
  <si>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</si>
  <si>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</si>
  <si>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</si>
  <si>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</si>
  <si>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</si>
  <si>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</si>
  <si>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</si>
  <si>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</si>
  <si>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</si>
  <si>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</si>
  <si>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</si>
  <si>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</si>
  <si>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</si>
  <si>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</si>
  <si>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</si>
  <si>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</si>
  <si>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</si>
  <si>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</si>
  <si>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</si>
  <si>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</si>
  <si>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</si>
  <si>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</si>
  <si>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</si>
  <si>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</si>
  <si>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</si>
  <si>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</si>
  <si>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</si>
  <si>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</si>
  <si>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</si>
  <si>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</si>
  <si>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</si>
  <si>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</si>
  <si>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</si>
  <si>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</si>
  <si>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</si>
  <si>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</si>
  <si>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</si>
  <si>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</si>
  <si>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</si>
  <si>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</si>
  <si>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</si>
  <si>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</si>
  <si>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</si>
  <si>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</si>
  <si>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</si>
  <si>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</si>
  <si>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</si>
  <si>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</si>
  <si>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</si>
  <si>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</si>
  <si>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</si>
  <si>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</si>
  <si>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</si>
  <si>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</si>
  <si>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</si>
  <si>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</si>
  <si>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</si>
  <si>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</si>
  <si>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</si>
  <si>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</si>
  <si>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</si>
  <si>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</si>
  <si>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</si>
  <si>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</si>
  <si>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</si>
  <si>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</si>
  <si>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</si>
  <si>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</si>
  <si>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</si>
  <si>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</si>
  <si>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</si>
  <si>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</si>
  <si>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</si>
  <si>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</si>
  <si>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</si>
  <si>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</si>
  <si>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</si>
  <si>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</si>
  <si>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</si>
  <si>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</si>
  <si>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</si>
  <si>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</si>
  <si>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</si>
  <si>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</si>
  <si>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</si>
  <si>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</si>
  <si>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</si>
  <si>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</si>
  <si>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</si>
  <si>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</si>
  <si>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</si>
  <si>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</si>
  <si>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</si>
  <si>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</si>
  <si>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</si>
  <si>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</si>
  <si>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</si>
  <si>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</si>
  <si>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</si>
  <si>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</si>
  <si>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</si>
  <si>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</si>
  <si>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</si>
  <si>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</si>
  <si>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</si>
  <si>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</si>
  <si>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</si>
  <si>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</si>
  <si>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</si>
  <si>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</si>
  <si>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</si>
  <si>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</si>
  <si>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</si>
  <si>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</si>
  <si>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</si>
  <si>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</si>
  <si>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</si>
  <si>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</si>
  <si>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</si>
  <si>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</si>
  <si>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</si>
  <si>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</si>
  <si>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</si>
  <si>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</si>
  <si>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</si>
  <si>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</si>
  <si>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</si>
  <si>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</si>
  <si>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</si>
  <si>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</si>
  <si>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</si>
  <si>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</si>
  <si>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</si>
  <si>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</si>
  <si>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</si>
  <si>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</si>
  <si>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</si>
  <si>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</si>
  <si>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</si>
  <si>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</si>
  <si>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</si>
  <si>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</si>
  <si>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</si>
  <si>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</si>
  <si>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</si>
  <si>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</si>
  <si>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</si>
  <si>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</si>
  <si>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</si>
  <si>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</si>
  <si>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</si>
  <si>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</si>
  <si>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</si>
  <si>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</si>
  <si>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</si>
  <si>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</si>
  <si>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</si>
  <si>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</si>
  <si>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</si>
  <si>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</si>
  <si>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</si>
  <si>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</si>
  <si>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</si>
  <si>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</si>
  <si>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</si>
  <si>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</si>
  <si>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</si>
  <si>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</si>
  <si>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</si>
  <si>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</si>
  <si>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</si>
  <si>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</si>
  <si>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</si>
  <si>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</si>
  <si>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</si>
  <si>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</si>
  <si>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</si>
  <si>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</si>
  <si>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</si>
  <si>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</si>
  <si>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</si>
  <si>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</si>
  <si>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</si>
  <si>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</si>
  <si>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</si>
  <si>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</si>
  <si>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</si>
  <si>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</si>
  <si>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</si>
  <si>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</si>
  <si>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</si>
  <si>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</si>
  <si>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</si>
  <si>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</si>
  <si>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</si>
  <si>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</si>
  <si>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</si>
  <si>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</si>
  <si>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</si>
  <si>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</si>
  <si>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</si>
  <si>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</si>
  <si>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</si>
  <si>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</si>
  <si>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</si>
  <si>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</si>
  <si>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</si>
  <si>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</si>
  <si>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</si>
  <si>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</si>
  <si>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</si>
  <si>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</si>
  <si>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</si>
  <si>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</si>
  <si>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</si>
  <si>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</si>
  <si>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</si>
  <si>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</si>
  <si>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</si>
  <si>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</si>
  <si>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</si>
  <si>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</si>
  <si>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</si>
  <si>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</si>
  <si>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</si>
  <si>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</si>
  <si>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</si>
  <si>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</si>
  <si>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</si>
  <si>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</si>
  <si>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</si>
  <si>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</si>
  <si>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</si>
  <si>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</si>
  <si>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</si>
  <si>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</si>
  <si>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</si>
  <si>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</si>
  <si>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</si>
  <si>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</si>
  <si>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</si>
  <si>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</si>
  <si>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</si>
  <si>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</si>
  <si>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</si>
  <si>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</si>
  <si>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</si>
  <si>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</si>
  <si>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</si>
  <si>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</si>
  <si>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</si>
  <si>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</si>
  <si>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</si>
  <si>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</si>
  <si>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</si>
  <si>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</si>
  <si>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</si>
  <si>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</si>
  <si>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</si>
  <si>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</si>
  <si>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</si>
  <si>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</si>
  <si>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</si>
  <si>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</si>
  <si>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</si>
  <si>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</si>
  <si>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</si>
  <si>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</si>
  <si>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</si>
  <si>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</si>
  <si>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</si>
  <si>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</si>
  <si>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</si>
  <si>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</si>
  <si>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</si>
  <si>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</si>
  <si>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</si>
  <si>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</si>
  <si>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</si>
  <si>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</si>
  <si>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</si>
  <si>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</si>
  <si>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</si>
  <si>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</si>
  <si>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</si>
  <si>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</si>
  <si>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</si>
  <si>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</si>
  <si>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</si>
  <si>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</si>
  <si>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</si>
  <si>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</si>
  <si>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</si>
  <si>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</si>
  <si>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</si>
  <si>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</si>
  <si>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</si>
  <si>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</si>
  <si>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</si>
  <si>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</si>
  <si>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</si>
  <si>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</si>
  <si>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</si>
  <si>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</si>
  <si>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</si>
  <si>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</si>
  <si>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</si>
  <si>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</si>
  <si>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</si>
  <si>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</si>
  <si>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</si>
  <si>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</si>
  <si>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</si>
  <si>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</si>
  <si>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</si>
  <si>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</si>
  <si>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</si>
  <si>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</si>
  <si>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</si>
  <si>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</si>
  <si>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</si>
  <si>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</si>
  <si>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</si>
  <si>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</si>
  <si>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</si>
  <si>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</si>
  <si>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</si>
  <si>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</si>
  <si>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</si>
  <si>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</si>
  <si>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</si>
  <si>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</si>
  <si>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</si>
  <si>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</si>
  <si>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</si>
  <si>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</si>
  <si>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</si>
  <si>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</si>
  <si>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</si>
  <si>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</si>
  <si>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</si>
  <si>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</si>
  <si>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</si>
  <si>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</si>
  <si>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</si>
  <si>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</si>
  <si>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</si>
  <si>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</si>
  <si>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</si>
  <si>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</si>
  <si>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</si>
  <si>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</si>
  <si>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</si>
  <si>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</si>
  <si>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</si>
  <si>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</si>
  <si>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</si>
  <si>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</si>
  <si>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</si>
  <si>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</si>
  <si>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</si>
  <si>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</si>
  <si>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</si>
  <si>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</si>
  <si>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</si>
  <si>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</si>
  <si>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</si>
  <si>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</si>
  <si>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</si>
  <si>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</si>
  <si>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</si>
  <si>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</si>
  <si>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</si>
  <si>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</si>
  <si>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</si>
  <si>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</si>
  <si>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</si>
  <si>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</si>
  <si>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</si>
  <si>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</si>
  <si>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</si>
  <si>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</si>
  <si>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</si>
  <si>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</si>
  <si>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</si>
  <si>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</si>
  <si>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</si>
  <si>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</si>
  <si>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</si>
  <si>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</si>
  <si>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</si>
  <si>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</si>
  <si>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</si>
  <si>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</si>
  <si>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</si>
  <si>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</si>
  <si>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</si>
  <si>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</si>
  <si>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</si>
  <si>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</si>
  <si>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</si>
  <si>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</si>
  <si>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</si>
  <si>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</si>
  <si>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</si>
  <si>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</si>
  <si>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</si>
  <si>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</si>
  <si>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</si>
  <si>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</si>
  <si>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</si>
  <si>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</si>
  <si>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</si>
  <si>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</si>
  <si>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</si>
  <si>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</si>
  <si>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</si>
  <si>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</si>
  <si>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</si>
  <si>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</si>
  <si>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</si>
  <si>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</si>
  <si>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</si>
  <si>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</si>
  <si>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</si>
  <si>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</si>
  <si>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</si>
  <si>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</si>
  <si>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</si>
  <si>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</si>
  <si>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</si>
  <si>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</si>
  <si>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</si>
  <si>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</si>
  <si>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</si>
  <si>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</si>
  <si>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</si>
  <si>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</si>
  <si>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</si>
  <si>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</si>
  <si>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</si>
  <si>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</si>
  <si>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</si>
  <si>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</si>
  <si>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</si>
  <si>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</si>
  <si>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</si>
  <si>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</si>
  <si>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</si>
  <si>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</si>
  <si>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</si>
  <si>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</si>
  <si>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</si>
  <si>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</si>
  <si>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</si>
  <si>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</si>
  <si>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</si>
  <si>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</si>
  <si>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</si>
  <si>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</si>
  <si>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</si>
  <si>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</si>
  <si>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</si>
  <si>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</si>
  <si>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</si>
  <si>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</si>
  <si>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</si>
  <si>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</si>
  <si>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</si>
  <si>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</si>
  <si>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</si>
  <si>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</si>
  <si>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</si>
  <si>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</si>
  <si>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</si>
  <si>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</si>
  <si>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</si>
  <si>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</si>
  <si>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</si>
  <si>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</si>
  <si>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</si>
  <si>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</si>
  <si>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</si>
  <si>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</si>
  <si>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</si>
  <si>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</si>
  <si>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</si>
  <si>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</si>
  <si>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</si>
  <si>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</si>
  <si>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</si>
  <si>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</si>
  <si>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</si>
  <si>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</si>
  <si>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</si>
  <si>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</si>
  <si>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</si>
  <si>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</si>
  <si>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</si>
  <si>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</si>
  <si>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</si>
  <si>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</si>
  <si>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</si>
  <si>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</si>
  <si>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</si>
  <si>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</si>
  <si>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</si>
  <si>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</si>
  <si>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</si>
  <si>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</si>
  <si>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</si>
  <si>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</si>
  <si>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</si>
  <si>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</si>
  <si>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</si>
  <si>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</si>
  <si>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</si>
  <si>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</si>
  <si>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</si>
  <si>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</si>
  <si>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</si>
  <si>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</si>
  <si>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</si>
  <si>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</si>
  <si>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</si>
  <si>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</si>
  <si>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</si>
  <si>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</si>
  <si>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</si>
  <si>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</si>
  <si>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</si>
  <si>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</si>
  <si>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</si>
  <si>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</si>
  <si>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</si>
  <si>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</si>
  <si>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</si>
  <si>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</si>
  <si>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</si>
  <si>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</si>
  <si>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</si>
  <si>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</si>
  <si>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</si>
  <si>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</si>
  <si>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</si>
  <si>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</si>
  <si>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</si>
  <si>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</si>
  <si>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</si>
  <si>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</si>
  <si>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</si>
  <si>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</si>
  <si>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</si>
  <si>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</si>
  <si>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</si>
  <si>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</si>
  <si>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</si>
  <si>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</si>
  <si>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</si>
  <si>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</si>
  <si>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</si>
  <si>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</si>
  <si>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</si>
  <si>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</si>
  <si>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</si>
  <si>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</si>
  <si>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</si>
  <si>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</si>
  <si>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</si>
  <si>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</si>
  <si>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</si>
  <si>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</si>
  <si>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</si>
  <si>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</si>
  <si>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</si>
  <si>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</si>
  <si>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</si>
  <si>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</si>
  <si>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</si>
  <si>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</si>
  <si>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</si>
  <si>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</si>
  <si>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</si>
  <si>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</si>
  <si>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</si>
  <si>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</si>
  <si>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</si>
  <si>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</si>
  <si>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</si>
  <si>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</si>
  <si>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</si>
  <si>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</si>
  <si>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</si>
  <si>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</si>
  <si>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</si>
  <si>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</si>
  <si>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</si>
  <si>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</si>
  <si>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</si>
  <si>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</si>
  <si>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</si>
  <si>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</si>
  <si>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</si>
  <si>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</si>
  <si>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</si>
  <si>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</si>
  <si>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</si>
  <si>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</si>
  <si>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</si>
  <si>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</si>
  <si>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</si>
  <si>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</si>
  <si>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</si>
  <si>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</si>
  <si>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</si>
  <si>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</si>
  <si>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</si>
  <si>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</si>
  <si>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</si>
  <si>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</si>
  <si>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</si>
  <si>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</si>
  <si>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</si>
  <si>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</si>
  <si>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</si>
  <si>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</si>
  <si>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</si>
  <si>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</si>
  <si>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</si>
  <si>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</si>
  <si>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</si>
  <si>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</si>
  <si>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</si>
  <si>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</si>
  <si>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</si>
  <si>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</si>
  <si>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</si>
  <si>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</si>
  <si>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</si>
  <si>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</si>
  <si>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</si>
  <si>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</si>
  <si>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</si>
  <si>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</si>
  <si>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</si>
  <si>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</si>
  <si>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</si>
  <si>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</si>
  <si>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</si>
  <si>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</si>
  <si>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</si>
  <si>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</si>
  <si>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</si>
  <si>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</si>
  <si>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</si>
  <si>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</si>
  <si>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</si>
  <si>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</si>
  <si>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</si>
  <si>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</si>
  <si>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</si>
  <si>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</si>
  <si>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</si>
  <si>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</si>
  <si>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</si>
  <si>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</si>
  <si>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</si>
  <si>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</si>
  <si>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</si>
  <si>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</si>
  <si>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</si>
  <si>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</si>
  <si>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</si>
  <si>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</si>
  <si>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</si>
  <si>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</si>
  <si>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</si>
  <si>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</si>
  <si>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</si>
  <si>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</si>
  <si>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</si>
  <si>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</si>
  <si>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</si>
  <si>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</si>
  <si>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</si>
  <si>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</si>
  <si>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</si>
  <si>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</si>
  <si>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</si>
  <si>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</si>
  <si>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</si>
  <si>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</si>
  <si>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</si>
  <si>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</si>
  <si>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</si>
  <si>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</si>
  <si>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</si>
  <si>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</si>
  <si>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</si>
  <si>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</si>
  <si>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</si>
  <si>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</si>
  <si>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</si>
  <si>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</si>
  <si>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</si>
  <si>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</si>
  <si>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</si>
  <si>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</si>
  <si>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</si>
  <si>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</si>
  <si>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</si>
  <si>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</si>
  <si>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</si>
  <si>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</si>
  <si>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</si>
  <si>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</si>
  <si>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</si>
  <si>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</si>
  <si>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</si>
  <si>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</si>
  <si>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</si>
  <si>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</si>
  <si>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</si>
  <si>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</si>
  <si>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</si>
  <si>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</si>
  <si>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</si>
  <si>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</si>
  <si>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</si>
  <si>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</si>
  <si>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</si>
  <si>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</si>
  <si>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</si>
  <si>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</si>
  <si>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</si>
  <si>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</si>
  <si>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</si>
  <si>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</si>
  <si>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</si>
  <si>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</si>
  <si>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</si>
  <si>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</si>
  <si>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</si>
  <si>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</si>
  <si>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</si>
  <si>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</si>
  <si>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</si>
  <si>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</si>
  <si>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</si>
  <si>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</si>
  <si>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</si>
  <si>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</si>
  <si>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</si>
  <si>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</si>
  <si>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</si>
  <si>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</si>
  <si>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</si>
  <si>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</si>
  <si>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</si>
  <si>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</si>
  <si>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</si>
  <si>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</si>
  <si>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</si>
  <si>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</si>
  <si>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</si>
  <si>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</si>
  <si>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</si>
  <si>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</si>
  <si>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</si>
  <si>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</si>
  <si>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</si>
  <si>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</si>
  <si>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</si>
  <si>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</si>
  <si>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</si>
  <si>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</si>
  <si>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</si>
  <si>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</si>
  <si>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</si>
  <si>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</si>
  <si>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</si>
  <si>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</si>
  <si>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</si>
  <si>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</si>
  <si>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</si>
  <si>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</si>
  <si>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</si>
  <si>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</si>
  <si>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</si>
  <si>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</si>
  <si>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</si>
  <si>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</si>
  <si>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</si>
  <si>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</si>
  <si>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</si>
  <si>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</si>
  <si>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</si>
  <si>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</si>
  <si>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</si>
  <si>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</si>
  <si>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</si>
  <si>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</si>
  <si>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</si>
  <si>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</si>
  <si>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</si>
  <si>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</si>
  <si>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</si>
  <si>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</si>
  <si>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</si>
  <si>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</si>
  <si>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</si>
  <si>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</si>
  <si>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</si>
  <si>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</si>
  <si>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</si>
  <si>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</si>
  <si>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</si>
  <si>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</si>
  <si>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</si>
  <si>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</si>
  <si>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</si>
  <si>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</si>
  <si>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</si>
  <si>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</si>
  <si>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</si>
  <si>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</si>
  <si>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</si>
  <si>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</si>
  <si>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</si>
  <si>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</si>
  <si>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</si>
  <si>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</si>
  <si>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</si>
  <si>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</si>
  <si>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</si>
  <si>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</si>
  <si>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</si>
  <si>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</si>
  <si>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</si>
  <si>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</si>
  <si>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</si>
  <si>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</si>
  <si>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</si>
  <si>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</si>
  <si>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</si>
  <si>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</si>
  <si>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</si>
  <si>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</si>
  <si>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</si>
  <si>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</si>
  <si>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</si>
  <si>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</si>
  <si>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</si>
  <si>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</si>
  <si>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</si>
  <si>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</si>
  <si>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</si>
  <si>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</si>
  <si>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</si>
  <si>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</si>
  <si>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</si>
  <si>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</si>
  <si>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</si>
  <si>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</si>
  <si>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</si>
  <si>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</si>
  <si>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</si>
  <si>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</si>
  <si>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</si>
  <si>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</si>
  <si>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</si>
  <si>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</si>
  <si>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</si>
  <si>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</si>
  <si>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</si>
  <si>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</si>
  <si>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</si>
  <si>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</si>
  <si>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</si>
  <si>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</si>
  <si>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</si>
  <si>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</si>
  <si>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</si>
  <si>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</si>
  <si>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</si>
  <si>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</si>
  <si>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</si>
  <si>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</si>
  <si>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</si>
  <si>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</si>
  <si>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</si>
  <si>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</si>
  <si>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</si>
  <si>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</si>
  <si>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</si>
  <si>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</si>
  <si>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</si>
  <si>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</si>
  <si>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</si>
  <si>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</si>
  <si>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</si>
  <si>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</si>
  <si>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</si>
  <si>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</si>
  <si>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</si>
  <si>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</si>
  <si>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</si>
  <si>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</si>
  <si>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</si>
  <si>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</si>
  <si>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</si>
  <si>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</si>
  <si>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</si>
  <si>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</si>
  <si>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</si>
  <si>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</si>
  <si>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</si>
  <si>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</si>
  <si>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</si>
  <si>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</si>
  <si>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</si>
  <si>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</si>
  <si>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</si>
  <si>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</si>
  <si>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</si>
  <si>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</si>
  <si>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</si>
  <si>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</si>
  <si>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</si>
  <si>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</si>
  <si>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</si>
  <si>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</si>
  <si>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</si>
  <si>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</si>
  <si>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</si>
  <si>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</si>
  <si>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</si>
  <si>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</si>
  <si>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</si>
  <si>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</si>
  <si>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</si>
  <si>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</si>
  <si>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</si>
  <si>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</si>
  <si>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</si>
  <si>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</si>
  <si>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</si>
  <si>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</si>
  <si>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</si>
  <si>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</si>
  <si>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</si>
  <si>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</si>
  <si>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</si>
  <si>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</si>
  <si>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</si>
  <si>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</si>
  <si>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</si>
  <si>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</si>
  <si>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</si>
  <si>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</si>
  <si>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</si>
  <si>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</si>
  <si>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</si>
  <si>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</si>
  <si>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</si>
  <si>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</si>
  <si>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</si>
  <si>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</si>
  <si>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</si>
  <si>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</si>
  <si>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</si>
  <si>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</si>
  <si>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</si>
  <si>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</si>
  <si>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</si>
  <si>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</si>
  <si>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</si>
  <si>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</si>
  <si>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</si>
  <si>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</si>
  <si>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</si>
  <si>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</si>
  <si>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</si>
  <si>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</si>
  <si>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</si>
  <si>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</si>
  <si>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</si>
  <si>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</si>
  <si>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</si>
  <si>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</si>
  <si>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</si>
  <si>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</si>
  <si>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</si>
  <si>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</si>
  <si>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</si>
  <si>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</si>
  <si>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</si>
  <si>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</si>
  <si>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</si>
  <si>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</si>
  <si>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</si>
  <si>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</si>
  <si>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</si>
  <si>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</si>
  <si>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</si>
  <si>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</si>
  <si>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</si>
  <si>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</si>
  <si>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</si>
  <si>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</si>
  <si>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</si>
  <si>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</si>
  <si>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</si>
  <si>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</si>
  <si>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</si>
  <si>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</si>
  <si>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</si>
  <si>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</si>
  <si>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</si>
  <si>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</si>
  <si>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</si>
  <si>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</si>
  <si>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</si>
  <si>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</si>
  <si>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</si>
  <si>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</si>
  <si>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</si>
  <si>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</si>
  <si>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</si>
  <si>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</si>
  <si>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</si>
  <si>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</si>
  <si>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</si>
  <si>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</si>
  <si>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</si>
  <si>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</si>
  <si>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</si>
  <si>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</si>
  <si>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</si>
  <si>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</si>
  <si>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</si>
  <si>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</si>
  <si>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</si>
  <si>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</si>
  <si>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</si>
  <si>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</si>
  <si>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</si>
  <si>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</si>
  <si>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</si>
  <si>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</si>
  <si>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</si>
  <si>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</si>
  <si>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</si>
  <si>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</si>
  <si>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</si>
  <si>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</si>
  <si>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</si>
  <si>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</si>
  <si>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</si>
  <si>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</si>
  <si>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</si>
  <si>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</si>
  <si>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</si>
  <si>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</si>
  <si>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</si>
  <si>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</si>
  <si>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</si>
  <si>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</si>
  <si>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</si>
  <si>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</si>
  <si>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</si>
  <si>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</si>
  <si>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</si>
  <si>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</si>
  <si>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</si>
  <si>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</si>
  <si>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</si>
  <si>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</si>
  <si>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</si>
  <si>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</si>
  <si>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</si>
  <si>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</si>
  <si>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</si>
  <si>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</si>
  <si>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</si>
  <si>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</si>
  <si>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</si>
  <si>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</si>
  <si>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</si>
  <si>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</si>
  <si>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</si>
  <si>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</si>
  <si>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</si>
  <si>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</si>
  <si>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</si>
  <si>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</si>
  <si>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</si>
  <si>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</si>
  <si>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</si>
  <si>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</si>
  <si>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</si>
  <si>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</si>
  <si>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</si>
  <si>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</si>
  <si>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</si>
  <si>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</si>
  <si>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</si>
  <si>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</si>
  <si>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</si>
  <si>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</si>
  <si>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</si>
  <si>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</si>
  <si>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</si>
  <si>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</si>
  <si>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</si>
  <si>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</si>
  <si>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</si>
  <si>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</si>
  <si>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</si>
  <si>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</si>
  <si>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</si>
  <si>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</si>
  <si>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</si>
  <si>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</si>
  <si>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</si>
  <si>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</si>
  <si>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</si>
  <si>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</si>
  <si>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</si>
  <si>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</si>
  <si>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</si>
  <si>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</si>
  <si>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</si>
  <si>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</si>
  <si>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</si>
  <si>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</si>
  <si>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</si>
  <si>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</si>
  <si>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</si>
  <si>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</si>
  <si>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</si>
  <si>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</si>
  <si>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</si>
  <si>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</si>
  <si>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</si>
  <si>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</si>
  <si>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</si>
  <si>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</si>
  <si>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</si>
  <si>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</si>
  <si>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</si>
  <si>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</si>
  <si>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</si>
  <si>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</si>
  <si>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</si>
  <si>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</si>
  <si>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</si>
  <si>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</si>
  <si>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</si>
  <si>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</si>
  <si>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</si>
  <si>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</si>
  <si>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</si>
  <si>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</si>
  <si>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</si>
  <si>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</si>
  <si>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</si>
  <si>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</si>
  <si>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</si>
  <si>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</si>
  <si>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</si>
  <si>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</si>
  <si>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</si>
  <si>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</si>
  <si>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</si>
  <si>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</si>
  <si>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</si>
  <si>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</si>
  <si>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</si>
  <si>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</si>
  <si>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</si>
  <si>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</si>
  <si>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</si>
  <si>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</si>
  <si>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</si>
  <si>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</si>
  <si>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</si>
  <si>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</si>
  <si>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</si>
  <si>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</si>
  <si>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</si>
  <si>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</si>
  <si>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</si>
  <si>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</si>
  <si>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</si>
  <si>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</si>
  <si>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</si>
  <si>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</si>
  <si>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</si>
  <si>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</si>
  <si>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</si>
  <si>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</si>
  <si>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</si>
  <si>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</si>
  <si>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</si>
  <si>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</si>
  <si>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</si>
  <si>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</si>
  <si>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</si>
  <si>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</si>
  <si>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</si>
  <si>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</si>
  <si>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</si>
  <si>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</si>
  <si>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</si>
  <si>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</si>
  <si>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</si>
  <si>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</si>
  <si>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</si>
  <si>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</si>
  <si>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</si>
  <si>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</si>
  <si>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</si>
  <si>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</si>
  <si>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</si>
  <si>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</si>
  <si>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</si>
  <si>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</si>
  <si>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</si>
  <si>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</si>
  <si>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</si>
  <si>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</si>
  <si>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</si>
  <si>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</si>
  <si>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</si>
  <si>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</si>
  <si>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</si>
  <si>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</si>
  <si>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</si>
  <si>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</si>
  <si>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</si>
  <si>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</si>
  <si>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</si>
  <si>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</si>
  <si>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</si>
  <si>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</si>
  <si>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</si>
  <si>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</si>
  <si>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</si>
  <si>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</si>
  <si>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</si>
  <si>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</si>
  <si>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</si>
  <si>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</si>
  <si>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</si>
  <si>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</si>
  <si>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</si>
  <si>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</si>
  <si>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</si>
  <si>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</si>
  <si>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</si>
  <si>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</si>
  <si>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</si>
  <si>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</si>
  <si>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</si>
  <si>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</si>
  <si>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</si>
  <si>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</si>
  <si>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</si>
  <si>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</si>
  <si>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</si>
  <si>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</si>
  <si>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</si>
  <si>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</si>
  <si>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</si>
  <si>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</si>
  <si>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</si>
  <si>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</si>
  <si>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</si>
  <si>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</si>
  <si>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</si>
  <si>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</si>
  <si>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</si>
  <si>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</si>
  <si>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</si>
  <si>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</si>
  <si>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</si>
  <si>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</si>
  <si>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</si>
  <si>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</si>
  <si>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</si>
  <si>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</si>
  <si>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</si>
  <si>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</si>
  <si>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</si>
  <si>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</si>
  <si>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</si>
  <si>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</si>
  <si>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</si>
  <si>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</si>
  <si>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</si>
  <si>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</si>
  <si>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</si>
  <si>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</si>
  <si>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</si>
  <si>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</si>
  <si>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</si>
  <si>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</si>
  <si>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</si>
  <si>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</si>
  <si>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</si>
  <si>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</si>
  <si>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</si>
  <si>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</si>
  <si>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</si>
  <si>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</si>
  <si>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</si>
  <si>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</si>
  <si>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</si>
  <si>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</si>
  <si>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</si>
  <si>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</si>
  <si>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</si>
  <si>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</si>
  <si>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</si>
  <si>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</si>
  <si>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</si>
  <si>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</si>
  <si>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</si>
  <si>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</si>
  <si>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</si>
  <si>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</si>
  <si>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</si>
  <si>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</si>
  <si>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</si>
  <si>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</si>
  <si>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</si>
  <si>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</si>
  <si>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</si>
  <si>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</si>
  <si>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</si>
  <si>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</si>
  <si>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</si>
  <si>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</si>
  <si>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</si>
  <si>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</si>
  <si>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</si>
  <si>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</si>
  <si>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</si>
  <si>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</si>
  <si>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</si>
  <si>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</si>
  <si>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</si>
  <si>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</si>
  <si>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</si>
  <si>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</si>
  <si>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</si>
  <si>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</si>
  <si>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</si>
  <si>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</si>
  <si>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</si>
  <si>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</si>
  <si>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</si>
  <si>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</si>
  <si>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</si>
  <si>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</si>
  <si>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</si>
  <si>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</si>
  <si>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</si>
  <si>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</si>
  <si>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</si>
  <si>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</si>
  <si>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</si>
  <si>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</si>
  <si>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</si>
  <si>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</si>
  <si>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</si>
  <si>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</si>
  <si>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</si>
  <si>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</si>
  <si>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</si>
  <si>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</si>
  <si>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</si>
  <si>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</si>
  <si>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</si>
  <si>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</si>
  <si>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</si>
  <si>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</si>
  <si>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</si>
  <si>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</si>
  <si>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</si>
  <si>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</si>
  <si>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</si>
  <si>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</si>
  <si>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</si>
  <si>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</si>
  <si>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</si>
  <si>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</si>
  <si>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</si>
  <si>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</si>
  <si>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</si>
  <si>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</si>
  <si>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</si>
  <si>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</si>
  <si>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</si>
  <si>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</si>
  <si>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</si>
  <si>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</si>
  <si>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</si>
  <si>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</si>
  <si>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</si>
  <si>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</si>
  <si>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</si>
  <si>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</si>
  <si>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</si>
  <si>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</si>
  <si>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</si>
  <si>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</si>
  <si>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</si>
  <si>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</si>
  <si>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</si>
  <si>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</si>
  <si>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</si>
  <si>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</si>
  <si>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</si>
  <si>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</si>
  <si>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</si>
  <si>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</si>
  <si>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</si>
  <si>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</si>
  <si>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</si>
  <si>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</si>
  <si>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</si>
  <si>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</si>
  <si>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</si>
  <si>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</si>
  <si>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</si>
  <si>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</si>
  <si>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</si>
  <si>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</si>
  <si>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</si>
  <si>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</si>
  <si>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</si>
  <si>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</si>
  <si>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</si>
  <si>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</si>
  <si>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</si>
  <si>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</si>
  <si>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</si>
  <si>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</si>
  <si>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</si>
  <si>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</si>
  <si>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</si>
  <si>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</si>
  <si>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</si>
  <si>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</si>
  <si>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</si>
  <si>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</si>
  <si>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</si>
  <si>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</si>
  <si>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</si>
  <si>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</si>
  <si>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</si>
  <si>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</si>
  <si>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</si>
  <si>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</si>
  <si>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</si>
  <si>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</si>
  <si>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</si>
  <si>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</si>
  <si>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</si>
  <si>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</si>
  <si>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</si>
  <si>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</si>
  <si>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</si>
  <si>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</si>
  <si>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</si>
  <si>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</si>
  <si>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</si>
  <si>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</si>
  <si>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</si>
  <si>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</si>
  <si>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</si>
  <si>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</si>
  <si>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</si>
  <si>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</si>
  <si>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</si>
  <si>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</si>
  <si>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</si>
  <si>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</si>
  <si>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</si>
  <si>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</si>
  <si>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</si>
  <si>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</si>
  <si>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</si>
  <si>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</si>
  <si>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</si>
  <si>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</si>
  <si>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</si>
  <si>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</si>
  <si>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</si>
  <si>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</si>
  <si>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</si>
  <si>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</si>
  <si>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</si>
  <si>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</si>
  <si>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</si>
  <si>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</si>
  <si>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</si>
  <si>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</si>
  <si>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</si>
  <si>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</si>
  <si>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</si>
  <si>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</si>
  <si>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</si>
  <si>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</si>
  <si>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</si>
  <si>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</si>
  <si>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</si>
  <si>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</si>
  <si>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</si>
  <si>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</si>
  <si>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</si>
  <si>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</si>
  <si>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</si>
  <si>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</si>
  <si>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</si>
  <si>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</si>
  <si>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</si>
  <si>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</si>
  <si>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</si>
  <si>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</si>
  <si>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</si>
  <si>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</si>
  <si>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</si>
  <si>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</si>
  <si>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</si>
  <si>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</si>
  <si>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</si>
  <si>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</si>
  <si>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</si>
  <si>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</si>
  <si>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</si>
  <si>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</si>
  <si>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</si>
  <si>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</si>
  <si>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</si>
  <si>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</si>
  <si>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</si>
  <si>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</si>
  <si>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</si>
  <si>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</si>
  <si>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</si>
  <si>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</si>
  <si>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</si>
  <si>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</si>
  <si>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</si>
  <si>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</si>
  <si>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</si>
  <si>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</si>
  <si>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</si>
  <si>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</si>
  <si>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</si>
  <si>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</si>
  <si>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</si>
  <si>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</si>
  <si>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</si>
  <si>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</si>
  <si>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</si>
  <si>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</si>
  <si>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</si>
  <si>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</si>
  <si>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</si>
  <si>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</si>
  <si>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</si>
  <si>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</si>
  <si>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</si>
  <si>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</si>
  <si>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</si>
  <si>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</si>
  <si>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</si>
  <si>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</si>
  <si>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</si>
  <si>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</si>
  <si>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</si>
  <si>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</si>
  <si>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</si>
  <si>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</si>
  <si>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</si>
  <si>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</si>
  <si>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</si>
  <si>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</si>
  <si>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</si>
  <si>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</si>
  <si>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</si>
  <si>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</si>
  <si>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</si>
  <si>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</si>
  <si>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</si>
  <si>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</si>
  <si>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</si>
  <si>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</si>
  <si>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</si>
  <si>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</si>
  <si>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</si>
  <si>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</si>
  <si>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</si>
  <si>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</si>
  <si>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</si>
  <si>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</si>
  <si>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</si>
  <si>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</si>
  <si>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</si>
  <si>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</si>
  <si>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</si>
  <si>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</si>
  <si>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</si>
  <si>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</si>
  <si>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</si>
  <si>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</si>
  <si>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</si>
  <si>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</si>
  <si>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</si>
  <si>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</si>
  <si>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</si>
  <si>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</si>
  <si>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</si>
  <si>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</si>
  <si>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</si>
  <si>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</si>
  <si>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</si>
  <si>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</si>
  <si>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</si>
  <si>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</si>
  <si>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</si>
  <si>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</si>
  <si>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</si>
  <si>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</si>
  <si>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</si>
  <si>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</si>
  <si>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</si>
  <si>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</si>
  <si>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</si>
  <si>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</si>
  <si>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</si>
  <si>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</si>
  <si>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</si>
  <si>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</si>
  <si>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</si>
  <si>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</si>
  <si>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</si>
  <si>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</si>
  <si>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</si>
  <si>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</si>
  <si>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</si>
  <si>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</si>
  <si>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</si>
  <si>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</si>
  <si>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</si>
  <si>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</si>
  <si>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</si>
  <si>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</si>
  <si>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</si>
  <si>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</si>
  <si>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</si>
  <si>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</si>
  <si>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</si>
  <si>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</si>
  <si>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</si>
  <si>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</si>
  <si>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</si>
  <si>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</si>
  <si>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</si>
  <si>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</si>
  <si>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</si>
  <si>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</si>
  <si>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</si>
  <si>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</si>
  <si>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</si>
  <si>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</si>
  <si>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</si>
  <si>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</si>
  <si>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</si>
  <si>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</si>
  <si>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</si>
  <si>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</si>
  <si>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</si>
  <si>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</si>
  <si>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</si>
  <si>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</si>
  <si>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</si>
  <si>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</si>
  <si>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</si>
  <si>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</si>
  <si>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</si>
  <si>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</si>
  <si>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</si>
  <si>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</si>
  <si>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</si>
  <si>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</si>
  <si>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</si>
  <si>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</si>
  <si>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</si>
  <si>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</si>
  <si>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</si>
  <si>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</si>
  <si>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</si>
  <si>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</si>
  <si>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</si>
  <si>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</si>
  <si>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</si>
  <si>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</si>
  <si>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</si>
  <si>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</si>
  <si>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</si>
  <si>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</si>
  <si>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</si>
  <si>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</si>
  <si>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</si>
  <si>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</si>
  <si>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</si>
  <si>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</si>
  <si>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</si>
  <si>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</si>
  <si>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</si>
  <si>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</si>
  <si>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</si>
  <si>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</si>
  <si>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</si>
  <si>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</si>
  <si>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</si>
  <si>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</si>
  <si>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</si>
  <si>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</si>
  <si>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</si>
  <si>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</si>
  <si>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</si>
  <si>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</si>
  <si>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</si>
  <si>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</si>
  <si>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</si>
  <si>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</si>
  <si>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</si>
  <si>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</si>
  <si>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</si>
  <si>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</si>
  <si>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</si>
  <si>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</si>
  <si>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</si>
  <si>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</si>
  <si>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</si>
  <si>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</si>
  <si>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</si>
  <si>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</si>
  <si>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</si>
  <si>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</si>
  <si>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</si>
  <si>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</si>
  <si>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</si>
  <si>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</si>
  <si>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</si>
  <si>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</si>
  <si>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</si>
  <si>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</si>
  <si>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</si>
  <si>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</si>
  <si>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</si>
  <si>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</si>
  <si>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</si>
  <si>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</si>
  <si>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</si>
  <si>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</si>
  <si>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</si>
  <si>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</si>
  <si>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</si>
  <si>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</si>
  <si>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</si>
  <si>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</si>
  <si>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</si>
  <si>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</si>
  <si>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</si>
  <si>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</si>
  <si>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</si>
  <si>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</si>
  <si>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</si>
  <si>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</si>
  <si>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</si>
  <si>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</si>
  <si>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</si>
  <si>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</si>
  <si>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</si>
  <si>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</si>
  <si>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</si>
  <si>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</si>
  <si>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</si>
  <si>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</si>
  <si>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</si>
  <si>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</si>
  <si>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</si>
  <si>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</si>
  <si>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</si>
  <si>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</si>
  <si>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</si>
  <si>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</si>
  <si>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</si>
  <si>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</si>
  <si>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</si>
  <si>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</si>
  <si>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</si>
  <si>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</si>
  <si>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</si>
  <si>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</si>
  <si>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</si>
  <si>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</si>
  <si>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</si>
  <si>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</si>
  <si>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</si>
  <si>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</si>
  <si>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</si>
  <si>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</si>
  <si>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</si>
  <si>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</si>
  <si>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</si>
  <si>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</si>
  <si>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</si>
  <si>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</si>
  <si>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</si>
  <si>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</si>
  <si>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</si>
  <si>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</si>
  <si>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</si>
  <si>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</si>
  <si>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</si>
  <si>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</si>
  <si>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</si>
  <si>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</si>
  <si>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</si>
  <si>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</si>
  <si>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</si>
  <si>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</si>
  <si>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</si>
  <si>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</si>
  <si>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</si>
  <si>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</si>
  <si>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</si>
  <si>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</si>
  <si>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</si>
  <si>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</si>
  <si>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</si>
  <si>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</si>
  <si>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</si>
  <si>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</si>
  <si>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</si>
  <si>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</si>
  <si>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</si>
  <si>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</si>
  <si>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</si>
  <si>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</si>
  <si>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</si>
  <si>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</si>
  <si>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</si>
  <si>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</si>
  <si>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</si>
  <si>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</si>
  <si>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</si>
  <si>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</si>
  <si>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</si>
  <si>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</si>
  <si>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</si>
  <si>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</si>
  <si>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</si>
  <si>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</si>
  <si>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</si>
  <si>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</si>
  <si>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</si>
  <si>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</si>
  <si>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</si>
  <si>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</si>
  <si>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</si>
  <si>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</si>
  <si>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</si>
  <si>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</si>
  <si>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</si>
  <si>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</si>
  <si>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</si>
  <si>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</si>
  <si>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</si>
  <si>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</si>
  <si>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</si>
  <si>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</si>
  <si>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</si>
  <si>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</si>
  <si>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</si>
  <si>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</si>
  <si>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</si>
  <si>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</si>
  <si>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</si>
  <si>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</si>
  <si>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</si>
  <si>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</si>
  <si>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</si>
  <si>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</si>
  <si>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</si>
  <si>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</si>
  <si>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</si>
  <si>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</si>
  <si>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</si>
  <si>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</si>
  <si>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</si>
  <si>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</si>
  <si>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</si>
  <si>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</si>
  <si>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</si>
  <si>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</si>
  <si>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</si>
  <si>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</si>
  <si>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</si>
  <si>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</si>
  <si>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</si>
  <si>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</si>
  <si>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</si>
  <si>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</si>
  <si>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</si>
  <si>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</si>
  <si>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</si>
  <si>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</si>
  <si>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</si>
  <si>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</si>
  <si>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</si>
  <si>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</si>
  <si>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</si>
  <si>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</si>
  <si>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</si>
  <si>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</si>
  <si>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</si>
  <si>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</si>
  <si>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</si>
  <si>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</si>
  <si>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</si>
  <si>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</si>
  <si>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</si>
  <si>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</si>
  <si>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</si>
  <si>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</si>
  <si>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</si>
  <si>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</si>
  <si>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</si>
  <si>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</si>
  <si>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</si>
  <si>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</si>
  <si>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</si>
  <si>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</si>
  <si>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</si>
  <si>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</si>
  <si>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</si>
  <si>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</si>
  <si>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</si>
  <si>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</si>
  <si>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</si>
  <si>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</si>
  <si>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</si>
  <si>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</si>
  <si>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</si>
  <si>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</si>
  <si>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</si>
  <si>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</si>
  <si>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</si>
  <si>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</si>
  <si>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</si>
  <si>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</si>
  <si>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</si>
  <si>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</si>
  <si>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</si>
  <si>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</si>
  <si>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</si>
  <si>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</si>
  <si>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</si>
  <si>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</si>
  <si>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</si>
  <si>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</si>
  <si>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</si>
  <si>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</si>
  <si>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</si>
  <si>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</si>
  <si>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</si>
  <si>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</si>
  <si>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</si>
  <si>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</si>
  <si>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</si>
  <si>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</si>
  <si>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</si>
  <si>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</si>
  <si>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</si>
  <si>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</si>
  <si>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</si>
  <si>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</si>
  <si>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</si>
  <si>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</si>
  <si>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</si>
  <si>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</si>
  <si>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</si>
  <si>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</si>
  <si>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</si>
  <si>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</si>
  <si>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</si>
  <si>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</si>
  <si>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</si>
  <si>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</si>
  <si>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</si>
  <si>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</si>
  <si>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</si>
  <si>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</si>
  <si>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</si>
  <si>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</si>
  <si>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</si>
  <si>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</si>
  <si>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</si>
  <si>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</si>
  <si>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</si>
  <si>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</si>
  <si>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</si>
  <si>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</si>
  <si>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</si>
  <si>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</si>
  <si>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</si>
  <si>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</si>
  <si>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</si>
  <si>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</si>
  <si>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</si>
  <si>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</si>
  <si>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</si>
  <si>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</si>
  <si>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</si>
  <si>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</si>
  <si>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</si>
  <si>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</si>
  <si>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</si>
  <si>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</si>
  <si>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</si>
  <si>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</si>
  <si>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</si>
  <si>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</si>
  <si>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</si>
  <si>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</si>
  <si>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</si>
  <si>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</si>
  <si>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</si>
  <si>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</si>
  <si>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</si>
  <si>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</si>
  <si>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</si>
  <si>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</si>
  <si>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</si>
  <si>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</si>
  <si>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</si>
  <si>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</si>
  <si>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</si>
  <si>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</si>
  <si>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</si>
  <si>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</si>
  <si>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</si>
  <si>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</si>
  <si>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</si>
  <si>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</si>
  <si>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</si>
  <si>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</si>
  <si>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</si>
  <si>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</si>
  <si>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</si>
  <si>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</si>
  <si>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</si>
  <si>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</si>
  <si>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</si>
  <si>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</si>
  <si>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</si>
  <si>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</si>
  <si>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</si>
  <si>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</si>
  <si>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</si>
  <si>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</si>
  <si>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</si>
  <si>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</si>
  <si>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</si>
  <si>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</si>
  <si>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</si>
  <si>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</si>
  <si>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</si>
  <si>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</si>
  <si>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</si>
  <si>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</si>
  <si>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</si>
  <si>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</si>
  <si>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</si>
  <si>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</si>
  <si>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</si>
  <si>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</si>
  <si>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</si>
  <si>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</si>
  <si>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</si>
  <si>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</si>
  <si>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</si>
  <si>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</si>
  <si>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</si>
  <si>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</si>
  <si>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</si>
  <si>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</si>
  <si>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</si>
  <si>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</si>
  <si>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</si>
  <si>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</si>
  <si>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</si>
  <si>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</si>
  <si>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</si>
  <si>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</si>
  <si>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</si>
  <si>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</si>
  <si>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</si>
  <si>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</si>
  <si>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</si>
  <si>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</si>
  <si>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</si>
  <si>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</si>
  <si>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</si>
  <si>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</si>
  <si>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</si>
  <si>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</si>
  <si>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</si>
  <si>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</si>
  <si>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</si>
  <si>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</si>
  <si>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</si>
  <si>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</si>
  <si>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</si>
  <si>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</si>
  <si>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</si>
  <si>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</si>
  <si>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</si>
  <si>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</si>
  <si>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</si>
  <si>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</si>
  <si>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</si>
  <si>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</si>
  <si>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</si>
  <si>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</si>
  <si>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</si>
  <si>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</si>
  <si>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</si>
  <si>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</si>
  <si>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</si>
  <si>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</si>
  <si>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</si>
  <si>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</si>
  <si>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</si>
  <si>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</si>
  <si>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</si>
  <si>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</si>
  <si>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</si>
  <si>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</si>
  <si>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</si>
  <si>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</si>
  <si>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</si>
  <si>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</si>
  <si>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</si>
  <si>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</si>
  <si>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</si>
  <si>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</si>
  <si>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</si>
  <si>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</si>
  <si>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</si>
  <si>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</si>
  <si>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</si>
  <si>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</si>
  <si>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</si>
  <si>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</si>
  <si>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</si>
  <si>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</si>
  <si>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</si>
  <si>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</si>
  <si>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</si>
  <si>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</si>
  <si>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</si>
  <si>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</si>
  <si>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</si>
  <si>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</si>
  <si>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</si>
  <si>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</si>
  <si>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</si>
  <si>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</si>
  <si>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</si>
  <si>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</si>
  <si>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</si>
  <si>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</si>
  <si>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</si>
  <si>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</si>
  <si>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</si>
  <si>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</si>
  <si>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</si>
  <si>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</si>
  <si>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</si>
  <si>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</si>
  <si>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</si>
  <si>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</si>
  <si>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</si>
  <si>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</si>
  <si>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</si>
  <si>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</si>
  <si>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</si>
  <si>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</si>
  <si>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</si>
  <si>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</si>
  <si>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</si>
  <si>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</si>
  <si>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</si>
  <si>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</si>
  <si>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</si>
  <si>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</si>
  <si>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</si>
  <si>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</si>
  <si>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</si>
  <si>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</si>
  <si>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</si>
  <si>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</si>
  <si>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</si>
  <si>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</si>
  <si>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</si>
  <si>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</si>
  <si>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</si>
  <si>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</si>
  <si>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</si>
  <si>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</si>
  <si>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</si>
  <si>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</si>
  <si>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</si>
  <si>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</si>
  <si>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</si>
  <si>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</si>
  <si>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</si>
  <si>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</si>
  <si>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</si>
  <si>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</si>
  <si>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</si>
  <si>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</si>
  <si>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</si>
  <si>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</si>
  <si>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</si>
  <si>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</si>
  <si>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</si>
  <si>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</si>
  <si>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</si>
  <si>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</si>
  <si>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</si>
  <si>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</si>
  <si>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</si>
  <si>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</si>
  <si>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</si>
  <si>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</si>
  <si>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</si>
  <si>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</si>
  <si>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</si>
  <si>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</si>
  <si>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</si>
  <si>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</si>
  <si>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</si>
  <si>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</si>
  <si>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</si>
  <si>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</si>
  <si>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</si>
  <si>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</si>
  <si>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</si>
  <si>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</si>
  <si>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</si>
  <si>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</si>
  <si>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</si>
  <si>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</si>
  <si>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</si>
  <si>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</si>
  <si>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</si>
  <si>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</si>
  <si>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</si>
  <si>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</si>
  <si>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</si>
  <si>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</si>
  <si>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</si>
  <si>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</si>
  <si>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</si>
  <si>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</si>
  <si>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</si>
  <si>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</si>
  <si>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</si>
  <si>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</si>
  <si>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</si>
  <si>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</si>
  <si>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</si>
  <si>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</si>
  <si>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</si>
  <si>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</si>
  <si>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</si>
  <si>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</si>
  <si>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</si>
  <si>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</si>
  <si>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</si>
  <si>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</si>
  <si>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</si>
  <si>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</si>
  <si>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</si>
  <si>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</si>
  <si>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</si>
  <si>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</si>
  <si>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</si>
  <si>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</si>
  <si>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</si>
  <si>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</si>
  <si>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</si>
  <si>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</si>
  <si>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</si>
  <si>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</si>
  <si>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</si>
  <si>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</si>
  <si>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</si>
  <si>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</si>
  <si>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</si>
  <si>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</si>
  <si>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</si>
  <si>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</si>
  <si>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</si>
  <si>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</si>
  <si>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</si>
  <si>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</si>
  <si>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</si>
  <si>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</si>
  <si>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</si>
  <si>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</si>
  <si>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</si>
  <si>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</si>
  <si>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</si>
  <si>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</si>
  <si>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</si>
  <si>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</si>
  <si>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</si>
  <si>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</si>
  <si>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</si>
  <si>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</si>
  <si>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</si>
  <si>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</si>
  <si>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</si>
  <si>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</si>
  <si>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</si>
  <si>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</si>
  <si>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</si>
  <si>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</si>
  <si>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</si>
  <si>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</si>
  <si>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</si>
  <si>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</si>
  <si>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</si>
  <si>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</si>
  <si>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</si>
  <si>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</si>
  <si>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</si>
  <si>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</si>
  <si>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</si>
  <si>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</si>
  <si>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</si>
  <si>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</si>
  <si>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</si>
  <si>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</si>
  <si>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</si>
  <si>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</si>
  <si>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</si>
  <si>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</si>
  <si>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</si>
  <si>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</si>
  <si>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</si>
  <si>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</si>
  <si>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</si>
  <si>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</si>
  <si>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</si>
  <si>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</si>
  <si>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</si>
  <si>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</si>
  <si>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</si>
  <si>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</si>
  <si>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</si>
  <si>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</si>
  <si>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</si>
  <si>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</si>
  <si>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</si>
  <si>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</si>
  <si>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</si>
  <si>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</si>
  <si>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</si>
  <si>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</si>
  <si>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</si>
  <si>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</si>
  <si>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</si>
  <si>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</si>
  <si>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</si>
  <si>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</si>
  <si>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</si>
  <si>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</si>
  <si>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</si>
  <si>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</si>
  <si>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</si>
  <si>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</si>
  <si>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</si>
  <si>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</si>
  <si>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</si>
  <si>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</si>
  <si>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</si>
  <si>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</si>
  <si>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</si>
  <si>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</si>
  <si>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</si>
  <si>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</si>
  <si>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</si>
  <si>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</si>
  <si>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</si>
  <si>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</si>
  <si>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</si>
  <si>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</si>
  <si>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</si>
  <si>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</si>
  <si>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</si>
  <si>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</si>
  <si>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</si>
  <si>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</si>
  <si>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</si>
  <si>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</si>
  <si>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</si>
  <si>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</si>
  <si>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</si>
  <si>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</si>
  <si>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</si>
  <si>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</si>
  <si>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</si>
  <si>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</si>
  <si>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</si>
  <si>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</si>
  <si>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</si>
  <si>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</si>
  <si>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</si>
  <si>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</si>
  <si>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</si>
  <si>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</si>
  <si>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</si>
  <si>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</si>
  <si>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</si>
  <si>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</si>
  <si>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</si>
  <si>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</si>
  <si>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</si>
  <si>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</si>
  <si>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</si>
  <si>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</si>
  <si>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</si>
  <si>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</si>
  <si>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</si>
  <si>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</si>
  <si>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</si>
  <si>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</si>
  <si>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</si>
  <si>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</si>
  <si>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</si>
  <si>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</si>
  <si>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</si>
  <si>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</si>
  <si>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</si>
  <si>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</si>
  <si>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</si>
  <si>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</si>
  <si>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</si>
  <si>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</si>
  <si>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</si>
  <si>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</si>
  <si>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</si>
  <si>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</si>
  <si>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</si>
  <si>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</si>
  <si>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</si>
  <si>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</si>
  <si>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</si>
  <si>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</si>
  <si>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</si>
  <si>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</si>
  <si>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</si>
  <si>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</si>
  <si>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</si>
  <si>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</si>
  <si>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</si>
  <si>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</si>
  <si>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</si>
  <si>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</si>
  <si>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</si>
  <si>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</si>
  <si>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</si>
  <si>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</si>
  <si>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</si>
  <si>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</si>
  <si>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</si>
  <si>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</si>
  <si>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</si>
  <si>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</si>
  <si>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</si>
  <si>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</si>
  <si>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</si>
  <si>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</si>
  <si>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</si>
  <si>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</si>
  <si>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</si>
  <si>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</si>
  <si>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</si>
  <si>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</si>
  <si>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</si>
  <si>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</si>
  <si>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</si>
  <si>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</si>
  <si>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</si>
  <si>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</si>
  <si>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</si>
  <si>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</si>
  <si>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</si>
  <si>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</si>
  <si>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</si>
  <si>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</si>
  <si>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</si>
  <si>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</si>
  <si>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</si>
  <si>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</si>
  <si>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</si>
  <si>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</si>
  <si>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</si>
  <si>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</si>
  <si>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</si>
  <si>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</si>
  <si>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</si>
  <si>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</si>
  <si>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</si>
  <si>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</si>
  <si>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</si>
  <si>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</si>
  <si>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</si>
  <si>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</si>
  <si>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</si>
  <si>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</si>
  <si>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</si>
  <si>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</si>
  <si>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</si>
  <si>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</si>
  <si>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</si>
  <si>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</si>
  <si>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</si>
  <si>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</si>
  <si>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</si>
  <si>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</si>
  <si>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</si>
  <si>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</si>
  <si>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</si>
  <si>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</si>
  <si>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</si>
  <si>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</si>
  <si>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</si>
  <si>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</si>
  <si>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</si>
  <si>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</si>
  <si>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</si>
  <si>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</si>
  <si>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</si>
  <si>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</si>
  <si>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</si>
  <si>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</si>
  <si>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</si>
  <si>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</si>
  <si>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</si>
  <si>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</si>
  <si>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</si>
  <si>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</si>
  <si>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</si>
  <si>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</si>
  <si>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</si>
  <si>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</si>
  <si>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</si>
  <si>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</si>
  <si>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</si>
  <si>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</si>
  <si>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</si>
  <si>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</si>
  <si>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</si>
  <si>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</si>
  <si>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</si>
  <si>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</si>
  <si>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</si>
  <si>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</si>
  <si>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</si>
  <si>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</si>
  <si>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</si>
  <si>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</si>
  <si>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</si>
  <si>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</si>
  <si>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</si>
  <si>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</si>
  <si>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</si>
  <si>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</si>
  <si>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</si>
  <si>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</si>
  <si>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</si>
  <si>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</si>
  <si>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</si>
  <si>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</si>
  <si>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</si>
  <si>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</si>
  <si>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</si>
  <si>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</si>
  <si>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</si>
  <si>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</si>
  <si>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</si>
  <si>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</si>
  <si>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</si>
  <si>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</si>
  <si>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</si>
  <si>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</si>
  <si>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</si>
  <si>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</si>
  <si>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</si>
  <si>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</si>
  <si>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</si>
  <si>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</si>
  <si>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</si>
  <si>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</si>
  <si>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</si>
  <si>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</si>
  <si>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</si>
  <si>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</si>
  <si>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</si>
  <si>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</si>
  <si>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</si>
  <si>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</si>
  <si>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</si>
  <si>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</si>
  <si>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</si>
  <si>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</si>
  <si>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</si>
  <si>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</si>
  <si>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</si>
  <si>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</si>
  <si>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</si>
  <si>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</si>
  <si>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</si>
  <si>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</si>
  <si>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</si>
  <si>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</si>
  <si>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</si>
  <si>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</si>
  <si>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</si>
  <si>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</si>
  <si>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</si>
  <si>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</si>
  <si>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</si>
  <si>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</si>
  <si>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</si>
  <si>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</si>
  <si>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</si>
  <si>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</si>
  <si>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</si>
  <si>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</si>
  <si>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</si>
  <si>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</si>
  <si>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</si>
  <si>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</si>
  <si>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</si>
  <si>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</si>
  <si>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</si>
  <si>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</si>
  <si>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</si>
  <si>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</si>
  <si>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</si>
  <si>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</si>
  <si>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</si>
  <si>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</si>
  <si>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</si>
  <si>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</si>
  <si>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</si>
  <si>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</si>
  <si>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</si>
  <si>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</si>
  <si>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</si>
  <si>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</si>
  <si>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</si>
  <si>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</si>
  <si>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</si>
  <si>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</si>
  <si>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</si>
  <si>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</si>
  <si>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</si>
  <si>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</si>
  <si>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</si>
  <si>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</si>
  <si>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</si>
  <si>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</si>
  <si>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</si>
  <si>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</si>
  <si>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</si>
  <si>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</si>
  <si>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</si>
  <si>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</si>
  <si>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</si>
  <si>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</si>
  <si>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</si>
  <si>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</si>
  <si>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</si>
  <si>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</si>
  <si>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</si>
  <si>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</si>
  <si>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</si>
  <si>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</si>
  <si>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</si>
  <si>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</si>
  <si>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</si>
  <si>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</si>
  <si>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</si>
  <si>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</si>
  <si>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</si>
  <si>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</si>
  <si>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</si>
  <si>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</si>
  <si>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</si>
  <si>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</si>
  <si>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</si>
  <si>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</si>
  <si>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</si>
  <si>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</si>
  <si>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</si>
  <si>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</si>
  <si>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</si>
  <si>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</si>
  <si>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</si>
  <si>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</si>
  <si>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</si>
  <si>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</si>
  <si>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</si>
  <si>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</si>
  <si>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</si>
  <si>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</si>
  <si>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</si>
  <si>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</si>
  <si>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</si>
  <si>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</si>
  <si>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</si>
  <si>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</si>
  <si>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</si>
  <si>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</si>
  <si>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</si>
  <si>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</si>
  <si>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</si>
  <si>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</si>
  <si>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</si>
  <si>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</si>
  <si>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</si>
  <si>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</si>
  <si>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</si>
  <si>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</si>
  <si>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</si>
  <si>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</si>
  <si>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</si>
  <si>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</si>
  <si>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</si>
  <si>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</si>
  <si>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</si>
  <si>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</si>
  <si>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</si>
  <si>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</si>
  <si>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</si>
  <si>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</si>
  <si>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</si>
  <si>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</si>
  <si>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</si>
  <si>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</si>
  <si>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</si>
  <si>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</si>
  <si>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</si>
  <si>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</si>
  <si>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</si>
  <si>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</si>
  <si>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</si>
  <si>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</si>
  <si>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</si>
  <si>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</si>
  <si>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</si>
  <si>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</si>
  <si>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</si>
  <si>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</si>
  <si>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</si>
  <si>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</si>
  <si>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</si>
  <si>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</si>
  <si>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</si>
  <si>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</si>
  <si>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</si>
  <si>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</si>
  <si>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</si>
  <si>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</si>
  <si>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</si>
  <si>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</si>
  <si>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</si>
  <si>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</si>
  <si>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</si>
  <si>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</si>
  <si>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</si>
  <si>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</si>
  <si>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</si>
  <si>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</si>
  <si>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</si>
  <si>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</si>
  <si>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</si>
  <si>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</si>
  <si>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</si>
  <si>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</si>
  <si>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</si>
  <si>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</si>
  <si>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</si>
  <si>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</si>
  <si>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</si>
  <si>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</si>
  <si>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</si>
  <si>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</si>
  <si>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</si>
  <si>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</si>
  <si>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</si>
  <si>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</si>
  <si>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</si>
  <si>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</si>
  <si>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</si>
  <si>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</si>
  <si>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</si>
  <si>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</si>
  <si>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</si>
  <si>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</si>
  <si>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</si>
  <si>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</si>
  <si>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</si>
  <si>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</si>
  <si>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</si>
  <si>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</si>
  <si>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</si>
  <si>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</si>
  <si>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</si>
  <si>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</si>
  <si>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</si>
  <si>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</si>
  <si>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</si>
  <si>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</si>
  <si>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</si>
  <si>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</si>
  <si>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</si>
  <si>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</si>
  <si>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</si>
  <si>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</si>
  <si>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</si>
  <si>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</si>
  <si>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</si>
  <si>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</si>
  <si>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</si>
  <si>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</si>
  <si>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</si>
  <si>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</si>
  <si>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</si>
  <si>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</si>
  <si>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</si>
  <si>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</si>
  <si>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</si>
  <si>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</si>
  <si>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</si>
  <si>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</si>
  <si>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</si>
  <si>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</si>
  <si>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</si>
  <si>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</si>
  <si>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</si>
  <si>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</si>
  <si>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</si>
  <si>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</si>
  <si>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</si>
  <si>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</si>
  <si>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</si>
  <si>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</si>
  <si>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</si>
  <si>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</si>
  <si>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</si>
  <si>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</si>
  <si>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</si>
  <si>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</si>
  <si>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</si>
  <si>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</si>
  <si>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</si>
  <si>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</si>
  <si>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</si>
  <si>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</si>
  <si>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</si>
  <si>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</si>
  <si>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</si>
  <si>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</si>
  <si>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</si>
  <si>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</si>
  <si>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</si>
  <si>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</si>
  <si>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</si>
  <si>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</si>
  <si>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</si>
  <si>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</si>
  <si>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</si>
  <si>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</si>
  <si>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</si>
  <si>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</si>
  <si>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</si>
  <si>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</si>
  <si>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</si>
  <si>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</si>
  <si>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</si>
  <si>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</si>
  <si>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</si>
  <si>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</si>
  <si>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</si>
  <si>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</si>
  <si>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</si>
  <si>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</si>
  <si>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</si>
  <si>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</si>
  <si>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</si>
  <si>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</si>
  <si>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</si>
  <si>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</si>
  <si>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</si>
  <si>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</si>
  <si>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</si>
  <si>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</si>
  <si>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</si>
  <si>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</si>
  <si>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</si>
  <si>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</si>
  <si>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</si>
  <si>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</si>
  <si>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</si>
  <si>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</si>
  <si>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</si>
  <si>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</si>
  <si>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</si>
  <si>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</si>
  <si>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</si>
  <si>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</si>
  <si>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</si>
  <si>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</si>
  <si>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</si>
  <si>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</si>
  <si>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</si>
  <si>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</si>
  <si>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</si>
  <si>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</si>
  <si>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</si>
  <si>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</si>
  <si>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</si>
  <si>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</si>
  <si>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</si>
  <si>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</si>
  <si>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</si>
  <si>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</si>
  <si>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</si>
  <si>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</si>
  <si>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</si>
  <si>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</si>
  <si>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</si>
  <si>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</si>
  <si>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</si>
  <si>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</si>
  <si>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</si>
  <si>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</si>
  <si>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</si>
  <si>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</si>
  <si>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</si>
  <si>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</si>
  <si>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</si>
  <si>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</si>
  <si>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</si>
  <si>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</si>
  <si>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</si>
  <si>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</si>
  <si>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</si>
  <si>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</si>
  <si>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</si>
  <si>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</si>
  <si>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</si>
  <si>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</si>
  <si>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</si>
  <si>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</si>
  <si>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</si>
  <si>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</si>
  <si>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</si>
  <si>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</si>
  <si>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</si>
  <si>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</si>
  <si>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</si>
  <si>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</si>
  <si>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</si>
  <si>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</si>
  <si>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</si>
  <si>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</si>
  <si>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</si>
  <si>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</si>
  <si>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</si>
  <si>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</si>
  <si>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</si>
  <si>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</si>
  <si>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</si>
  <si>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</si>
  <si>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</si>
  <si>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</si>
  <si>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</si>
  <si>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</si>
  <si>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</si>
  <si>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</si>
  <si>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</si>
  <si>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</si>
  <si>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</si>
  <si>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</si>
  <si>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</si>
  <si>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</si>
  <si>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</si>
  <si>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</si>
  <si>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</si>
  <si>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</si>
  <si>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</si>
  <si>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</si>
  <si>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</si>
  <si>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</si>
  <si>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</si>
  <si>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</si>
  <si>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</si>
  <si>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</si>
  <si>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</si>
  <si>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</si>
  <si>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</si>
  <si>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</si>
  <si>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</si>
  <si>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</si>
  <si>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</si>
  <si>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</si>
  <si>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</si>
  <si>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</si>
  <si>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</si>
  <si>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</si>
  <si>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</si>
  <si>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</si>
  <si>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</si>
  <si>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</si>
  <si>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</si>
  <si>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</si>
  <si>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</si>
  <si>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</si>
  <si>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</si>
  <si>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</si>
  <si>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</si>
  <si>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</si>
  <si>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</si>
  <si>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</si>
  <si>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</si>
  <si>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</si>
  <si>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</si>
  <si>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</si>
  <si>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</si>
  <si>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</si>
  <si>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</si>
  <si>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</si>
  <si>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</si>
  <si>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</si>
  <si>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</si>
  <si>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</si>
  <si>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</si>
  <si>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</si>
  <si>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</si>
  <si>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</si>
  <si>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</si>
  <si>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</si>
  <si>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</si>
  <si>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</si>
  <si>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</si>
  <si>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</si>
  <si>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</si>
  <si>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</si>
  <si>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</si>
  <si>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</si>
  <si>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</si>
  <si>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</si>
  <si>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</si>
  <si>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</si>
  <si>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</si>
  <si>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</si>
  <si>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</si>
  <si>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</si>
  <si>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</si>
  <si>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</si>
  <si>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</si>
  <si>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</si>
  <si>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</si>
  <si>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</si>
  <si>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</si>
  <si>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</si>
  <si>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</si>
  <si>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</si>
  <si>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</si>
  <si>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</si>
  <si>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</si>
  <si>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</si>
  <si>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</si>
  <si>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</si>
  <si>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</si>
  <si>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</si>
  <si>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</si>
  <si>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</si>
  <si>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</si>
  <si>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</si>
  <si>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</si>
  <si>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</si>
  <si>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</si>
  <si>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</si>
  <si>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</si>
  <si>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</si>
  <si>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</si>
  <si>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</si>
  <si>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</si>
  <si>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</si>
  <si>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</si>
  <si>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</si>
  <si>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</si>
  <si>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</si>
  <si>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</si>
  <si>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</si>
  <si>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</si>
  <si>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</si>
  <si>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</si>
  <si>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</si>
  <si>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</si>
  <si>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</si>
  <si>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</si>
  <si>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</si>
  <si>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</si>
  <si>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</si>
  <si>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</si>
  <si>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</si>
  <si>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</si>
  <si>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</si>
  <si>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</si>
  <si>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</si>
  <si>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</si>
  <si>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</si>
  <si>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</si>
  <si>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</si>
  <si>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</si>
  <si>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</si>
  <si>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</si>
  <si>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</si>
  <si>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</si>
  <si>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</si>
  <si>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</si>
  <si>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</si>
  <si>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</si>
  <si>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</si>
  <si>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</si>
  <si>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</si>
  <si>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</si>
  <si>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</si>
  <si>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</si>
  <si>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</si>
  <si>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</si>
  <si>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</si>
  <si>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</si>
  <si>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</si>
  <si>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</si>
  <si>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</si>
  <si>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</si>
  <si>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</si>
  <si>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</si>
  <si>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</si>
  <si>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</si>
  <si>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</si>
  <si>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</si>
  <si>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</si>
  <si>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</si>
  <si>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</si>
  <si>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</si>
  <si>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</si>
  <si>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</si>
  <si>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</si>
  <si>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</si>
  <si>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</si>
  <si>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</si>
  <si>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</si>
  <si>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</si>
  <si>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</si>
  <si>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</si>
  <si>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</si>
  <si>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</si>
  <si>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</si>
  <si>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</si>
  <si>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</si>
  <si>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</si>
  <si>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</si>
  <si>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</si>
  <si>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</si>
  <si>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</si>
  <si>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</si>
  <si>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</si>
  <si>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</si>
  <si>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</si>
  <si>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</si>
  <si>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</si>
  <si>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</si>
  <si>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</si>
  <si>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</si>
  <si>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</si>
  <si>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</si>
  <si>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</si>
  <si>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</si>
  <si>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</si>
  <si>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</si>
  <si>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</si>
  <si>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</si>
  <si>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</si>
  <si>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</si>
  <si>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</si>
  <si>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</si>
  <si>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</si>
  <si>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</si>
  <si>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</si>
  <si>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</si>
  <si>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</si>
  <si>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</si>
  <si>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</si>
  <si>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</si>
  <si>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</si>
  <si>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</si>
  <si>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</si>
  <si>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</si>
  <si>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</si>
  <si>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</si>
  <si>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</si>
  <si>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</si>
  <si>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</si>
  <si>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</si>
  <si>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</si>
  <si>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</si>
  <si>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</si>
  <si>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</si>
  <si>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</si>
  <si>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</si>
  <si>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</si>
  <si>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</si>
  <si>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</si>
  <si>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</si>
  <si>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</si>
  <si>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</si>
  <si>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</si>
  <si>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</si>
  <si>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</si>
  <si>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</si>
  <si>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</si>
  <si>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</si>
  <si>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</si>
  <si>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</si>
  <si>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</si>
  <si>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</si>
  <si>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</si>
  <si>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</si>
  <si>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</si>
  <si>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</si>
  <si>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</si>
  <si>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</si>
  <si>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</si>
  <si>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</si>
  <si>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</si>
  <si>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</si>
  <si>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</si>
  <si>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</si>
  <si>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</si>
  <si>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</si>
  <si>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</si>
  <si>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</si>
  <si>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</si>
  <si>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</si>
  <si>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</si>
  <si>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</si>
  <si>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</si>
  <si>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</si>
  <si>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</si>
  <si>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</si>
  <si>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</si>
  <si>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</si>
  <si>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</si>
  <si>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</si>
  <si>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</si>
  <si>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</si>
  <si>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</si>
  <si>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</si>
  <si>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</si>
  <si>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</si>
  <si>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</si>
  <si>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</si>
  <si>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</si>
  <si>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</si>
  <si>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</si>
  <si>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</si>
  <si>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</si>
  <si>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</si>
  <si>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</si>
  <si>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</si>
  <si>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</si>
  <si>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</si>
  <si>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</si>
  <si>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</si>
  <si>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</si>
  <si>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</si>
  <si>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</si>
  <si>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</si>
  <si>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</si>
  <si>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</si>
  <si>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</si>
  <si>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</si>
  <si>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</si>
  <si>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</si>
  <si>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</si>
  <si>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</si>
  <si>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</si>
  <si>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</si>
  <si>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</si>
  <si>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</si>
  <si>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</si>
  <si>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</si>
  <si>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</si>
  <si>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</si>
  <si>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</si>
  <si>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</si>
  <si>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</si>
  <si>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</si>
  <si>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</si>
  <si>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</si>
  <si>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</si>
  <si>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</si>
  <si>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</si>
  <si>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</si>
  <si>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</si>
  <si>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</si>
  <si>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</si>
  <si>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</si>
  <si>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</si>
  <si>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</si>
  <si>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</si>
  <si>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</si>
  <si>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</si>
  <si>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</si>
  <si>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</si>
  <si>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</si>
  <si>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</si>
  <si>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</si>
  <si>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</si>
  <si>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</si>
  <si>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</si>
  <si>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</si>
  <si>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</si>
  <si>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</si>
  <si>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</si>
  <si>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</si>
  <si>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</si>
  <si>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</si>
  <si>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</si>
  <si>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</si>
  <si>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</si>
  <si>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</si>
  <si>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</si>
  <si>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</si>
  <si>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</si>
  <si>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</si>
  <si>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</si>
  <si>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</si>
  <si>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</si>
  <si>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</si>
  <si>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</si>
  <si>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</si>
  <si>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</si>
  <si>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</si>
  <si>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</si>
  <si>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</si>
  <si>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</si>
  <si>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</si>
  <si>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</si>
  <si>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</si>
  <si>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</si>
  <si>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</si>
  <si>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</si>
  <si>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</si>
  <si>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</si>
  <si>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</si>
  <si>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</si>
  <si>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</si>
  <si>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</si>
  <si>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</si>
  <si>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</si>
  <si>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</si>
  <si>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</si>
  <si>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</si>
  <si>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</si>
  <si>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</si>
  <si>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</si>
  <si>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</si>
  <si>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</si>
  <si>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</si>
  <si>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</si>
  <si>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</si>
  <si>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</si>
  <si>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</si>
  <si>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</si>
  <si>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</si>
  <si>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</si>
  <si>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</si>
  <si>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</si>
  <si>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</si>
  <si>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</si>
  <si>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</si>
  <si>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</si>
  <si>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</si>
  <si>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</si>
  <si>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</si>
  <si>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</si>
  <si>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</si>
  <si>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</si>
  <si>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</si>
  <si>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</si>
  <si>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</si>
  <si>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</si>
  <si>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</si>
  <si>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</si>
  <si>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</si>
  <si>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</si>
  <si>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</si>
  <si>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</si>
  <si>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</si>
  <si>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</si>
  <si>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</si>
  <si>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</si>
  <si>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</si>
  <si>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</si>
  <si>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</si>
  <si>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</si>
  <si>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</si>
  <si>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</si>
  <si>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</si>
  <si>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</si>
  <si>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</si>
  <si>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</si>
  <si>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</si>
  <si>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</si>
  <si>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</si>
  <si>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</si>
  <si>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</si>
  <si>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</si>
  <si>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</si>
  <si>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</si>
  <si>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</si>
  <si>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</si>
  <si>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</si>
  <si>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</si>
  <si>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</si>
  <si>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</si>
  <si>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</si>
  <si>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</si>
  <si>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</si>
  <si>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</si>
  <si>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</si>
  <si>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</si>
  <si>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</si>
  <si>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</si>
  <si>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</si>
  <si>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</si>
  <si>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</si>
  <si>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</si>
  <si>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</si>
  <si>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</si>
  <si>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</si>
  <si>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</si>
  <si>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</si>
  <si>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</si>
  <si>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</si>
  <si>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</si>
  <si>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</si>
  <si>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</si>
  <si>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</si>
  <si>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</si>
  <si>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</si>
  <si>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</si>
  <si>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</si>
  <si>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</si>
  <si>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</si>
  <si>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</si>
  <si>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</si>
  <si>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</si>
  <si>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</si>
  <si>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</si>
  <si>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</si>
  <si>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</si>
  <si>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</si>
  <si>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</si>
  <si>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</si>
  <si>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</si>
  <si>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</si>
  <si>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</si>
  <si>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</si>
  <si>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</si>
  <si>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</si>
  <si>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</si>
  <si>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</si>
  <si>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</si>
  <si>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</si>
  <si>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</si>
  <si>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</si>
  <si>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</si>
  <si>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</si>
  <si>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</si>
  <si>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</si>
  <si>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</si>
  <si>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</si>
  <si>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</si>
  <si>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</si>
  <si>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</si>
  <si>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</si>
  <si>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</si>
  <si>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</si>
  <si>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</si>
  <si>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</si>
  <si>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</si>
  <si>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</si>
  <si>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</si>
  <si>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</si>
  <si>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</si>
  <si>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</si>
  <si>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</si>
  <si>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</si>
  <si>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</si>
  <si>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</si>
  <si>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</si>
  <si>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</si>
  <si>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</si>
  <si>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</si>
  <si>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</si>
  <si>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</si>
  <si>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</si>
  <si>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</si>
  <si>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</si>
  <si>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</si>
  <si>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</si>
  <si>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</si>
  <si>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</si>
  <si>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</si>
  <si>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</si>
  <si>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</si>
  <si>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</si>
  <si>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</si>
  <si>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</si>
  <si>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</si>
  <si>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</si>
  <si>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</si>
  <si>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</si>
  <si>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</si>
  <si>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</si>
  <si>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</si>
  <si>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</si>
  <si>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</si>
  <si>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</si>
  <si>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</si>
  <si>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</si>
  <si>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</si>
  <si>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</si>
  <si>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</si>
  <si>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</si>
  <si>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</si>
  <si>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</si>
  <si>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</si>
  <si>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</si>
  <si>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</si>
  <si>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</si>
  <si>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</si>
  <si>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</si>
  <si>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</si>
  <si>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</si>
  <si>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</si>
  <si>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</si>
  <si>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</si>
  <si>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</si>
  <si>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</si>
  <si>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</si>
  <si>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</si>
  <si>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</si>
  <si>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</si>
  <si>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</si>
  <si>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</si>
  <si>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</si>
  <si>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</si>
  <si>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</si>
  <si>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</si>
  <si>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</si>
  <si>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</si>
  <si>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</si>
  <si>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</si>
  <si>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</si>
  <si>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</si>
  <si>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</si>
  <si>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</si>
  <si>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</si>
  <si>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</si>
  <si>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</si>
  <si>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</si>
  <si>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</si>
  <si>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</si>
  <si>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</si>
  <si>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</si>
  <si>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</si>
  <si>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</si>
  <si>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</si>
  <si>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</si>
  <si>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</si>
  <si>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</si>
  <si>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</si>
  <si>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</si>
  <si>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</si>
  <si>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</si>
  <si>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</si>
  <si>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</si>
  <si>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</si>
  <si>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</si>
  <si>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</si>
  <si>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</si>
  <si>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</si>
  <si>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</si>
  <si>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</si>
  <si>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</si>
  <si>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</si>
  <si>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</si>
  <si>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</si>
  <si>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</si>
  <si>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</si>
  <si>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</si>
  <si>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</si>
  <si>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</si>
  <si>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</si>
  <si>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</si>
  <si>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</si>
  <si>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</si>
  <si>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</si>
  <si>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</si>
  <si>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</si>
  <si>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</si>
  <si>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</si>
  <si>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</si>
  <si>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</si>
  <si>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</si>
  <si>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</si>
  <si>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</si>
  <si>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</si>
  <si>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</si>
  <si>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</si>
  <si>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</si>
  <si>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</si>
  <si>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</si>
  <si>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</si>
  <si>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</si>
  <si>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</si>
  <si>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</si>
  <si>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</si>
  <si>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</si>
  <si>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</si>
  <si>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</si>
  <si>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</si>
  <si>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</si>
  <si>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</si>
  <si>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</si>
  <si>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</si>
  <si>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</si>
  <si>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</si>
  <si>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</si>
  <si>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</si>
  <si>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</si>
  <si>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</si>
  <si>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</si>
  <si>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</si>
  <si>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</si>
  <si>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</si>
  <si>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</si>
  <si>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</si>
  <si>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</si>
  <si>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</si>
  <si>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</si>
  <si>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</si>
  <si>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</si>
  <si>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</si>
  <si>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</si>
  <si>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</si>
  <si>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</si>
  <si>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</si>
  <si>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</si>
  <si>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</si>
  <si>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</si>
  <si>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</si>
  <si>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</si>
  <si>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</si>
  <si>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</si>
  <si>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</si>
  <si>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</si>
  <si>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</si>
  <si>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</si>
  <si>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</si>
  <si>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</si>
  <si>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</si>
  <si>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</si>
  <si>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</si>
  <si>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</si>
  <si>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</si>
  <si>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</si>
  <si>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</si>
  <si>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</si>
  <si>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</si>
  <si>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</si>
  <si>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</si>
  <si>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</si>
  <si>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</si>
  <si>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</si>
  <si>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</si>
  <si>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</si>
  <si>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</si>
  <si>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</si>
  <si>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</si>
  <si>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</si>
  <si>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</si>
  <si>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</si>
  <si>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</si>
  <si>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</si>
  <si>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</si>
  <si>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</si>
  <si>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</si>
  <si>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</si>
  <si>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</si>
  <si>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</si>
  <si>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</si>
  <si>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</si>
  <si>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</si>
  <si>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</si>
  <si>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</si>
  <si>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</si>
  <si>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</si>
  <si>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</si>
  <si>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</si>
  <si>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</si>
  <si>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</si>
  <si>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</si>
  <si>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</si>
  <si>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</si>
  <si>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</si>
  <si>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</si>
  <si>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</si>
  <si>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</si>
  <si>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</si>
  <si>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</si>
  <si>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</si>
  <si>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</si>
  <si>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</si>
  <si>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</si>
  <si>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</si>
  <si>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</si>
  <si>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</si>
  <si>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</si>
  <si>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</si>
  <si>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</si>
  <si>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</si>
  <si>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</si>
  <si>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</si>
  <si>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</si>
  <si>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</si>
  <si>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</si>
  <si>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</si>
  <si>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</si>
  <si>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</si>
  <si>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</si>
  <si>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</si>
  <si>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</si>
  <si>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</si>
  <si>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</si>
  <si>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</si>
  <si>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</si>
  <si>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</si>
  <si>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</si>
  <si>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</si>
  <si>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</si>
  <si>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</si>
  <si>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</si>
  <si>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</si>
  <si>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</si>
  <si>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</si>
  <si>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</si>
  <si>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</si>
  <si>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</si>
  <si>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</si>
  <si>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</si>
  <si>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</si>
  <si>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</si>
  <si>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</si>
  <si>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</si>
  <si>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</si>
  <si>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</si>
  <si>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</si>
  <si>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</si>
  <si>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</si>
  <si>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</si>
  <si>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</si>
  <si>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</si>
  <si>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</si>
  <si>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</si>
  <si>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</si>
  <si>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</si>
  <si>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</si>
  <si>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</si>
  <si>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</si>
  <si>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</si>
  <si>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</si>
  <si>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</si>
  <si>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</si>
  <si>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</si>
  <si>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</si>
  <si>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</si>
  <si>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</si>
  <si>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</si>
  <si>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</si>
  <si>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</si>
  <si>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</si>
  <si>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</si>
  <si>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</si>
  <si>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</si>
  <si>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</si>
  <si>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</si>
  <si>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</si>
  <si>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</si>
  <si>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</si>
  <si>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</si>
  <si>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</si>
  <si>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</si>
  <si>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</si>
  <si>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</si>
  <si>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</si>
  <si>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</si>
  <si>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</si>
  <si>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</si>
  <si>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</si>
  <si>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</si>
  <si>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</si>
  <si>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</si>
  <si>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</si>
  <si>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</si>
  <si>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</si>
  <si>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</si>
  <si>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</si>
  <si>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</si>
  <si>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</si>
  <si>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</si>
  <si>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</si>
  <si>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</si>
  <si>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</si>
  <si>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</si>
  <si>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</si>
  <si>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</si>
  <si>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</si>
  <si>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</si>
  <si>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</si>
  <si>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</si>
  <si>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</si>
  <si>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</si>
  <si>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</si>
  <si>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</si>
  <si>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</si>
  <si>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</si>
  <si>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</si>
  <si>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</si>
  <si>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</si>
  <si>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</si>
  <si>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</si>
  <si>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</si>
  <si>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</si>
  <si>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</si>
  <si>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</si>
  <si>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</si>
  <si>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</si>
  <si>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</si>
  <si>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</si>
  <si>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</si>
  <si>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</si>
  <si>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</si>
  <si>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</si>
  <si>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</si>
  <si>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</si>
  <si>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</si>
  <si>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</si>
  <si>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</si>
  <si>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</si>
  <si>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</si>
  <si>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</si>
  <si>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</si>
  <si>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</si>
  <si>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</si>
  <si>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</si>
  <si>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</si>
  <si>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</si>
  <si>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</si>
  <si>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</si>
  <si>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</si>
  <si>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</si>
  <si>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</si>
  <si>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</si>
  <si>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</si>
  <si>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</si>
  <si>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</si>
  <si>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</si>
  <si>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</si>
  <si>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</si>
  <si>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</si>
  <si>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</si>
  <si>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</si>
  <si>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</si>
  <si>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</si>
  <si>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</si>
  <si>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</si>
  <si>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</si>
  <si>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</si>
  <si>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</si>
  <si>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</si>
  <si>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</si>
  <si>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</si>
  <si>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</si>
  <si>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</si>
  <si>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</si>
  <si>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</si>
  <si>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</si>
  <si>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</si>
  <si>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</si>
  <si>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</si>
  <si>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</si>
  <si>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</si>
  <si>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</si>
  <si>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</si>
  <si>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</si>
  <si>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</si>
  <si>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</si>
  <si>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</si>
  <si>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</si>
  <si>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</si>
  <si>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</si>
  <si>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</si>
  <si>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</si>
  <si>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</si>
  <si>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</si>
  <si>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</si>
  <si>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</si>
  <si>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</si>
  <si>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</si>
  <si>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</si>
  <si>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</si>
  <si>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</si>
  <si>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</si>
  <si>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</si>
  <si>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</si>
  <si>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</si>
  <si>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</si>
  <si>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</si>
  <si>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</si>
  <si>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</si>
  <si>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</si>
  <si>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</si>
  <si>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</si>
  <si>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</si>
  <si>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</si>
  <si>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</si>
  <si>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</si>
  <si>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</si>
  <si>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</si>
  <si>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</si>
  <si>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</si>
  <si>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</si>
  <si>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</si>
  <si>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</si>
  <si>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</si>
  <si>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</si>
  <si>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</si>
  <si>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</si>
  <si>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</si>
  <si>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</si>
  <si>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</si>
  <si>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</si>
  <si>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</si>
  <si>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</si>
  <si>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</si>
  <si>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</si>
  <si>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</si>
  <si>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</si>
  <si>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</si>
  <si>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</si>
  <si>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</si>
  <si>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</si>
  <si>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</si>
  <si>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</si>
  <si>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</si>
  <si>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</si>
  <si>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</si>
  <si>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</si>
  <si>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</si>
  <si>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</si>
  <si>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</si>
  <si>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</si>
  <si>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</si>
  <si>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</si>
  <si>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</si>
  <si>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</si>
  <si>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</si>
  <si>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</si>
  <si>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</si>
  <si>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</si>
  <si>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</si>
  <si>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</si>
  <si>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</si>
  <si>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</si>
  <si>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</si>
  <si>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</si>
  <si>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</si>
  <si>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</si>
  <si>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</si>
  <si>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</si>
  <si>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</si>
  <si>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</si>
  <si>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</si>
  <si>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</si>
  <si>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</si>
  <si>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</si>
  <si>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</si>
  <si>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</si>
  <si>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</si>
  <si>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</si>
  <si>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</si>
  <si>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</si>
  <si>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</si>
  <si>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</si>
  <si>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</si>
  <si>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</si>
  <si>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</si>
  <si>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</si>
  <si>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</si>
  <si>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</si>
  <si>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</si>
  <si>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</si>
  <si>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</si>
  <si>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</si>
  <si>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</si>
  <si>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</si>
  <si>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</si>
  <si>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</si>
  <si>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</si>
  <si>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</si>
  <si>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</si>
  <si>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</si>
  <si>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</si>
  <si>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</si>
  <si>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</si>
  <si>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</si>
  <si>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</si>
  <si>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</si>
  <si>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</si>
  <si>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</si>
  <si>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</si>
  <si>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</si>
  <si>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</si>
  <si>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</si>
  <si>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</si>
  <si>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</si>
  <si>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</si>
  <si>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</si>
  <si>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</si>
  <si>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</si>
  <si>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</si>
  <si>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</si>
  <si>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</si>
  <si>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</si>
  <si>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</si>
  <si>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</si>
  <si>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</si>
  <si>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</si>
  <si>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</si>
  <si>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</si>
  <si>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</si>
  <si>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</si>
  <si>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</si>
  <si>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</si>
  <si>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</si>
  <si>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</si>
  <si>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</si>
  <si>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</si>
  <si>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</si>
  <si>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</si>
  <si>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</si>
  <si>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</si>
  <si>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</si>
  <si>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</si>
  <si>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</si>
  <si>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</si>
  <si>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</si>
  <si>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</si>
  <si>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</si>
  <si>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</si>
  <si>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</si>
  <si>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</si>
  <si>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</si>
  <si>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</si>
  <si>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</si>
  <si>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</si>
  <si>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</si>
  <si>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</si>
  <si>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</si>
  <si>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</si>
  <si>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</si>
  <si>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</si>
  <si>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</si>
  <si>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</si>
  <si>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</si>
  <si>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</si>
  <si>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</si>
  <si>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</si>
  <si>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</si>
  <si>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</si>
  <si>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</si>
  <si>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</si>
  <si>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</si>
  <si>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</si>
  <si>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</si>
  <si>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</si>
  <si>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</si>
  <si>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</si>
  <si>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</si>
  <si>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</si>
  <si>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</si>
  <si>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</si>
  <si>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</si>
  <si>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</si>
  <si>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</si>
  <si>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</si>
  <si>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</si>
  <si>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</si>
  <si>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</si>
  <si>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</si>
  <si>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</si>
  <si>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</si>
  <si>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</si>
  <si>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</si>
  <si>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</si>
  <si>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</si>
  <si>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</si>
  <si>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</si>
  <si>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</si>
  <si>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</si>
  <si>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</si>
  <si>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</si>
  <si>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</si>
  <si>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</si>
  <si>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</si>
  <si>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</si>
  <si>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</si>
  <si>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</si>
  <si>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</si>
  <si>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</si>
  <si>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</si>
  <si>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</si>
  <si>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</si>
  <si>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</si>
  <si>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</si>
  <si>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</si>
  <si>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</si>
  <si>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</si>
  <si>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</si>
  <si>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</si>
  <si>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</si>
  <si>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</si>
  <si>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</si>
  <si>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</si>
  <si>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</si>
  <si>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</si>
  <si>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</si>
  <si>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</si>
  <si>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</si>
  <si>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</si>
  <si>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</si>
  <si>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</si>
  <si>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</si>
  <si>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</si>
  <si>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</si>
  <si>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</si>
  <si>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</si>
  <si>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</si>
  <si>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</si>
  <si>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</si>
  <si>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</si>
  <si>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</si>
  <si>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</si>
  <si>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</si>
  <si>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</si>
  <si>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</si>
  <si>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</si>
  <si>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</si>
  <si>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</si>
  <si>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</si>
  <si>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</si>
  <si>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</si>
  <si>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</si>
  <si>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</si>
  <si>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</si>
  <si>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</si>
  <si>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</si>
  <si>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</si>
  <si>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</si>
  <si>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</si>
  <si>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</si>
  <si>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</si>
  <si>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</si>
  <si>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</si>
  <si>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</si>
  <si>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</si>
  <si>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</si>
  <si>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</si>
  <si>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</si>
  <si>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</si>
  <si>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</si>
  <si>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</si>
  <si>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</si>
  <si>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</si>
  <si>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</si>
  <si>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</si>
  <si>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</si>
  <si>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</si>
  <si>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</si>
  <si>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</si>
  <si>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</si>
  <si>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</si>
  <si>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</si>
  <si>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</si>
  <si>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</si>
  <si>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</si>
  <si>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</si>
  <si>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</si>
  <si>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</si>
  <si>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</si>
  <si>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</si>
  <si>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</si>
  <si>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</si>
  <si>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</si>
  <si>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</si>
  <si>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</si>
  <si>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</si>
  <si>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</si>
  <si>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</si>
  <si>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</si>
  <si>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</si>
  <si>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</si>
  <si>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</si>
  <si>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</si>
  <si>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</si>
  <si>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</si>
  <si>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</si>
  <si>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</si>
  <si>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</si>
  <si>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</si>
  <si>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</si>
  <si>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</si>
  <si>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</si>
  <si>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</si>
  <si>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</si>
  <si>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</si>
  <si>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</si>
  <si>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</si>
  <si>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</si>
  <si>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</si>
  <si>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</si>
  <si>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</si>
  <si>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</si>
  <si>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</si>
  <si>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</si>
  <si>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</si>
  <si>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</si>
  <si>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</si>
  <si>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</si>
  <si>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</si>
  <si>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</si>
  <si>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</si>
  <si>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</si>
  <si>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</si>
  <si>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</si>
  <si>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</si>
  <si>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</si>
  <si>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</si>
  <si>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</si>
  <si>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</si>
  <si>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</si>
  <si>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</si>
  <si>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</si>
  <si>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</si>
  <si>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</si>
  <si>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</si>
  <si>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</si>
  <si>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</si>
  <si>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</si>
  <si>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</si>
  <si>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</si>
  <si>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</si>
  <si>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</si>
  <si>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</si>
  <si>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</si>
  <si>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</si>
  <si>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</si>
  <si>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</si>
  <si>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</si>
  <si>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</si>
  <si>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</si>
  <si>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</si>
  <si>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</si>
  <si>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</si>
  <si>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</si>
  <si>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</si>
  <si>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</si>
  <si>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</si>
  <si>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</si>
  <si>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</si>
  <si>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</si>
  <si>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</si>
  <si>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</si>
  <si>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</si>
  <si>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</si>
  <si>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</si>
  <si>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</si>
  <si>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</si>
  <si>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</si>
  <si>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</si>
  <si>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</si>
  <si>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</si>
  <si>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</si>
  <si>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</si>
  <si>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</si>
  <si>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</si>
  <si>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</si>
  <si>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</si>
  <si>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</si>
  <si>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</si>
  <si>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</si>
  <si>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</si>
  <si>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</si>
  <si>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</si>
  <si>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</si>
  <si>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</si>
  <si>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</si>
  <si>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</si>
  <si>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</si>
  <si>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</si>
  <si>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</si>
  <si>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</si>
  <si>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</si>
  <si>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</si>
  <si>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</si>
  <si>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</si>
  <si>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</si>
  <si>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</si>
  <si>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</si>
  <si>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</si>
  <si>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</si>
  <si>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</si>
  <si>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</si>
  <si>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</si>
  <si>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</si>
  <si>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</si>
  <si>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</si>
  <si>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</si>
  <si>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</si>
  <si>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</si>
  <si>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</si>
  <si>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</si>
  <si>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</si>
  <si>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</si>
  <si>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</si>
  <si>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</si>
  <si>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</si>
  <si>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</si>
  <si>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</si>
  <si>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</si>
  <si>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</si>
  <si>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</si>
  <si>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</si>
  <si>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</si>
  <si>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</si>
  <si>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</si>
  <si>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</si>
  <si>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</si>
  <si>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</si>
  <si>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</si>
  <si>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</si>
  <si>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</si>
  <si>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</si>
  <si>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</si>
  <si>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</si>
  <si>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</si>
  <si>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</si>
  <si>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</si>
  <si>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</si>
  <si>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</si>
  <si>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</si>
  <si>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</si>
  <si>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</si>
  <si>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</si>
  <si>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</si>
  <si>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</si>
  <si>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</si>
  <si>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</si>
  <si>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</si>
  <si>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</si>
  <si>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</si>
  <si>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</si>
  <si>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</si>
  <si>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</si>
  <si>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</si>
  <si>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</si>
  <si>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</si>
  <si>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</si>
  <si>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</si>
  <si>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</si>
  <si>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</si>
  <si>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</si>
  <si>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</si>
  <si>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</si>
  <si>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</si>
  <si>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</si>
  <si>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</si>
  <si>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</si>
  <si>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</si>
  <si>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</si>
  <si>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</si>
  <si>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</si>
  <si>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</si>
  <si>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</si>
  <si>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</si>
  <si>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</si>
  <si>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</si>
  <si>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</si>
  <si>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</si>
  <si>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</si>
  <si>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</si>
  <si>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</si>
  <si>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</si>
  <si>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</si>
  <si>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</si>
  <si>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</si>
  <si>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</si>
  <si>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</si>
  <si>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</si>
  <si>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</si>
  <si>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</si>
  <si>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</si>
  <si>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</si>
  <si>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</si>
  <si>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</si>
  <si>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</si>
  <si>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</si>
  <si>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</si>
  <si>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</si>
  <si>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</si>
  <si>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</si>
  <si>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</si>
  <si>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</si>
  <si>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</si>
  <si>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</si>
  <si>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</si>
  <si>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</si>
  <si>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</si>
  <si>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</si>
  <si>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</si>
  <si>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</si>
  <si>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</si>
  <si>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</si>
  <si>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</si>
  <si>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</si>
  <si>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</si>
  <si>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</si>
  <si>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</si>
  <si>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</si>
  <si>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</si>
  <si>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</si>
  <si>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</si>
  <si>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</si>
  <si>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</si>
  <si>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</si>
  <si>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</si>
  <si>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</si>
  <si>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</si>
  <si>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</si>
  <si>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</si>
  <si>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</si>
  <si>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</si>
  <si>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</si>
  <si>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</si>
  <si>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</si>
  <si>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</si>
  <si>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</si>
  <si>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</si>
  <si>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</si>
  <si>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</si>
  <si>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</si>
  <si>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</si>
  <si>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</si>
  <si>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</si>
  <si>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</si>
  <si>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</si>
  <si>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</si>
  <si>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</si>
  <si>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</si>
  <si>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</si>
  <si>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</si>
  <si>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</si>
  <si>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</si>
  <si>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</si>
  <si>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</si>
  <si>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</si>
  <si>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</si>
  <si>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</si>
  <si>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</si>
  <si>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</si>
  <si>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</si>
  <si>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</si>
  <si>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</si>
  <si>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</si>
  <si>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</si>
  <si>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</si>
  <si>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</si>
  <si>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</si>
  <si>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</si>
  <si>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</si>
  <si>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</si>
  <si>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</si>
  <si>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</si>
  <si>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</si>
  <si>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</si>
  <si>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</si>
  <si>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</si>
  <si>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</si>
  <si>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</si>
  <si>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</si>
  <si>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</si>
  <si>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</si>
  <si>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</si>
  <si>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</si>
  <si>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</si>
  <si>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</si>
  <si>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</si>
  <si>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</si>
  <si>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</si>
  <si>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</si>
  <si>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</si>
  <si>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</si>
  <si>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</si>
  <si>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</si>
  <si>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</si>
  <si>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</si>
  <si>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</si>
  <si>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</si>
  <si>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</si>
  <si>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</si>
  <si>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</si>
  <si>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</si>
  <si>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</si>
  <si>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</si>
  <si>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</si>
  <si>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</si>
  <si>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</si>
  <si>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</si>
  <si>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</si>
  <si>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</si>
  <si>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</si>
  <si>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</si>
  <si>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</si>
  <si>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</si>
  <si>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</si>
  <si>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</si>
  <si>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</si>
  <si>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</si>
  <si>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</si>
  <si>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</si>
  <si>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</si>
  <si>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</si>
  <si>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</si>
  <si>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</si>
  <si>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</si>
  <si>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</si>
  <si>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</si>
  <si>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</si>
  <si>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</si>
  <si>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</si>
  <si>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</si>
  <si>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</si>
  <si>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</si>
  <si>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</si>
  <si>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</si>
  <si>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</si>
  <si>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</si>
  <si>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</si>
  <si>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</si>
  <si>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</si>
  <si>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</si>
  <si>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</si>
  <si>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</si>
  <si>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</si>
  <si>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</si>
  <si>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</si>
  <si>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</si>
  <si>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</si>
  <si>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</si>
  <si>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</si>
  <si>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</si>
  <si>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</si>
  <si>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</si>
  <si>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</si>
  <si>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</si>
  <si>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</si>
  <si>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</si>
  <si>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</si>
  <si>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</si>
  <si>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</si>
  <si>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</si>
  <si>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</si>
  <si>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</si>
  <si>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</si>
  <si>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</si>
  <si>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</si>
  <si>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</si>
  <si>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</si>
  <si>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</si>
  <si>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</si>
  <si>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</si>
  <si>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</si>
  <si>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</si>
  <si>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</si>
  <si>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</si>
  <si>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</si>
  <si>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</si>
  <si>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</si>
  <si>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</si>
  <si>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</si>
  <si>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</si>
  <si>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</si>
  <si>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</si>
  <si>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</si>
  <si>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</si>
  <si>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</si>
  <si>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</si>
  <si>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</si>
  <si>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</si>
  <si>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</si>
  <si>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</si>
  <si>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</si>
  <si>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</si>
  <si>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</si>
  <si>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</si>
  <si>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</si>
  <si>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</si>
  <si>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</si>
  <si>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</si>
  <si>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</si>
  <si>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</si>
  <si>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</si>
  <si>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</si>
  <si>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</si>
  <si>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</si>
  <si>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</si>
  <si>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</si>
  <si>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</si>
  <si>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</si>
  <si>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</si>
  <si>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</si>
  <si>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</si>
  <si>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</si>
  <si>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</si>
  <si>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</si>
  <si>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</si>
  <si>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</si>
  <si>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</si>
  <si>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</si>
  <si>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</si>
  <si>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</si>
  <si>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</si>
  <si>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</si>
  <si>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</si>
  <si>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</si>
  <si>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</si>
  <si>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</si>
  <si>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</si>
  <si>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</si>
  <si>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</si>
  <si>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</si>
  <si>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</si>
  <si>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</si>
  <si>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</si>
  <si>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</si>
  <si>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</si>
  <si>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</si>
  <si>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</si>
  <si>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</si>
  <si>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</si>
  <si>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</si>
  <si>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</si>
  <si>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</si>
  <si>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</si>
  <si>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</si>
  <si>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</si>
  <si>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</si>
  <si>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</si>
  <si>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</si>
  <si>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</si>
  <si>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</si>
  <si>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</si>
  <si>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</si>
  <si>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</si>
  <si>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</si>
  <si>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</si>
  <si>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</si>
  <si>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</si>
  <si>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</si>
  <si>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</si>
  <si>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</si>
  <si>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</si>
  <si>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</si>
  <si>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</si>
  <si>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</si>
  <si>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</si>
  <si>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</si>
  <si>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</si>
  <si>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</si>
  <si>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</si>
  <si>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</si>
  <si>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</si>
  <si>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</si>
  <si>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</si>
  <si>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</si>
  <si>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</si>
  <si>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</si>
  <si>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</si>
  <si>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</si>
  <si>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</si>
  <si>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</si>
  <si>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</si>
  <si>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</si>
  <si>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</si>
  <si>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</si>
  <si>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</si>
  <si>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</si>
  <si>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</si>
  <si>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</si>
  <si>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</si>
  <si>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</si>
  <si>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</si>
  <si>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</si>
  <si>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</si>
  <si>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</si>
  <si>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</si>
  <si>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</si>
  <si>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</si>
  <si>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</si>
  <si>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</si>
  <si>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</si>
  <si>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</si>
  <si>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</si>
  <si>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</si>
  <si>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</si>
  <si>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</si>
  <si>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</si>
  <si>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</si>
  <si>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</si>
  <si>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</si>
  <si>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</si>
  <si>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</si>
  <si>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</si>
  <si>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</si>
  <si>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</si>
  <si>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</si>
  <si>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</si>
  <si>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</si>
  <si>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</si>
  <si>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</si>
  <si>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</si>
  <si>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</si>
  <si>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</si>
  <si>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</si>
  <si>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</si>
  <si>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</si>
  <si>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</si>
  <si>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</si>
  <si>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</si>
  <si>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</si>
  <si>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</si>
  <si>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</si>
  <si>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</si>
  <si>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</si>
  <si>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</si>
  <si>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</si>
  <si>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</si>
  <si>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</si>
  <si>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</si>
  <si>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</si>
  <si>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</si>
  <si>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</si>
  <si>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</si>
  <si>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</si>
  <si>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</si>
  <si>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</si>
  <si>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</si>
  <si>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</si>
  <si>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</si>
  <si>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</si>
  <si>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</si>
  <si>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</si>
  <si>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</si>
  <si>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</si>
  <si>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</si>
  <si>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</si>
  <si>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</si>
  <si>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</si>
  <si>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</si>
  <si>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</si>
  <si>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</si>
  <si>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</si>
  <si>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</si>
  <si>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</si>
  <si>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</si>
  <si>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</si>
  <si>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</si>
  <si>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</si>
  <si>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</si>
  <si>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</si>
  <si>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</si>
  <si>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</si>
  <si>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</si>
  <si>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</si>
  <si>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</si>
  <si>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</si>
  <si>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</si>
  <si>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</si>
  <si>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</si>
  <si>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</si>
  <si>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</si>
  <si>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</si>
  <si>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</si>
  <si>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</si>
  <si>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</si>
  <si>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</si>
  <si>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</si>
  <si>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</si>
  <si>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</si>
  <si>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</si>
  <si>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</si>
  <si>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</si>
  <si>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</si>
  <si>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</si>
  <si>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</si>
  <si>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</si>
  <si>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</si>
  <si>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</si>
  <si>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</si>
  <si>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</si>
  <si>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</si>
  <si>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</si>
  <si>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</si>
  <si>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</si>
  <si>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</si>
  <si>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</si>
  <si>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</si>
  <si>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</si>
  <si>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</si>
  <si>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</si>
  <si>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</si>
  <si>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</si>
  <si>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</si>
  <si>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</si>
  <si>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</si>
  <si>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</si>
  <si>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</si>
  <si>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</si>
  <si>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</si>
  <si>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</si>
  <si>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</si>
  <si>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</si>
  <si>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</si>
  <si>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</si>
  <si>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</si>
  <si>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</si>
  <si>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</si>
  <si>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</si>
  <si>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</si>
  <si>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</si>
  <si>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</si>
  <si>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</si>
  <si>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</si>
  <si>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</si>
  <si>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</si>
  <si>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</si>
  <si>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</si>
  <si>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</si>
  <si>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</si>
  <si>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</si>
  <si>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</si>
  <si>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</si>
  <si>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</si>
  <si>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</si>
  <si>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</si>
  <si>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</si>
  <si>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</si>
  <si>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</si>
  <si>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</si>
  <si>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</si>
  <si>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</si>
  <si>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</si>
  <si>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</si>
  <si>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</si>
  <si>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</si>
  <si>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</si>
  <si>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</si>
  <si>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</si>
  <si>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</si>
  <si>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</si>
  <si>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</si>
  <si>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</si>
  <si>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</si>
  <si>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</si>
  <si>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</si>
  <si>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</si>
  <si>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</si>
  <si>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</si>
  <si>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</si>
  <si>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</si>
  <si>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</si>
  <si>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</si>
  <si>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</si>
  <si>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</si>
  <si>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</si>
  <si>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</si>
  <si>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</si>
  <si>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</si>
  <si>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</si>
  <si>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</si>
  <si>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</si>
  <si>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</si>
  <si>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</si>
  <si>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</si>
  <si>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</si>
  <si>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</si>
  <si>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</si>
  <si>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</si>
  <si>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</si>
  <si>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</si>
  <si>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</si>
  <si>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</si>
  <si>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</si>
  <si>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</si>
  <si>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</si>
  <si>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</si>
  <si>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</si>
  <si>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</si>
  <si>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</si>
  <si>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</si>
  <si>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</si>
  <si>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</si>
  <si>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</si>
  <si>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</si>
  <si>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</si>
  <si>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</si>
  <si>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</si>
  <si>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</si>
  <si>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</si>
  <si>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</si>
  <si>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</si>
  <si>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</si>
  <si>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</si>
  <si>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</si>
  <si>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</si>
  <si>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</si>
  <si>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</si>
  <si>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</si>
  <si>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</si>
  <si>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</si>
  <si>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</si>
  <si>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</si>
  <si>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</si>
  <si>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</si>
  <si>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</si>
  <si>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</si>
  <si>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</si>
  <si>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</si>
  <si>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</si>
  <si>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</si>
  <si>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</si>
  <si>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</si>
  <si>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</si>
  <si>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</si>
  <si>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</si>
  <si>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</si>
  <si>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</si>
  <si>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</si>
  <si>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</si>
  <si>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</si>
  <si>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</si>
  <si>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</si>
  <si>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</si>
  <si>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</si>
  <si>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</si>
  <si>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</si>
  <si>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</si>
  <si>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</si>
  <si>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</si>
  <si>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</si>
  <si>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</si>
  <si>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</si>
  <si>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</si>
  <si>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</si>
  <si>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</si>
  <si>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</si>
  <si>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</si>
  <si>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</si>
  <si>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</si>
  <si>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</si>
  <si>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</si>
  <si>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</si>
  <si>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</si>
  <si>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</si>
  <si>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</si>
  <si>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</si>
  <si>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</si>
  <si>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</si>
  <si>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</si>
  <si>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</si>
  <si>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</si>
  <si>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</si>
  <si>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</si>
  <si>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</si>
  <si>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</si>
  <si>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</si>
  <si>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</si>
  <si>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</si>
  <si>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</si>
  <si>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</si>
  <si>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</si>
  <si>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</si>
  <si>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</si>
  <si>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</si>
  <si>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</si>
  <si>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</si>
  <si>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</si>
  <si>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</si>
  <si>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</si>
  <si>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</si>
  <si>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</si>
  <si>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</si>
  <si>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</si>
  <si>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</si>
  <si>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</si>
  <si>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</si>
  <si>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</si>
  <si>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</si>
  <si>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</si>
  <si>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</si>
  <si>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</si>
  <si>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</si>
  <si>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</si>
  <si>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</si>
  <si>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</si>
  <si>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</si>
  <si>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</si>
  <si>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</si>
  <si>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</si>
  <si>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</si>
  <si>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</si>
  <si>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</si>
  <si>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</si>
  <si>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</si>
  <si>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</si>
  <si>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</si>
  <si>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</si>
  <si>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</si>
  <si>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</si>
  <si>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</si>
  <si>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</si>
  <si>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</si>
  <si>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</si>
  <si>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</si>
  <si>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</si>
  <si>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</si>
  <si>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</si>
  <si>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</si>
  <si>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</si>
  <si>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</si>
  <si>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</si>
  <si>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</si>
  <si>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</si>
  <si>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</si>
  <si>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</si>
  <si>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</si>
  <si>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</si>
  <si>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</si>
  <si>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</si>
  <si>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</si>
  <si>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</si>
  <si>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</si>
  <si>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</si>
  <si>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</si>
  <si>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</si>
  <si>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</si>
  <si>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</si>
  <si>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</si>
  <si>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</si>
  <si>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</si>
  <si>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</si>
  <si>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</si>
  <si>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</si>
  <si>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</si>
  <si>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</si>
  <si>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</si>
  <si>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</si>
  <si>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</si>
  <si>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</si>
  <si>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</si>
  <si>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</si>
  <si>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</si>
  <si>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</si>
  <si>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</si>
  <si>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</si>
  <si>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</si>
  <si>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</si>
  <si>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</si>
  <si>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</si>
  <si>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</si>
  <si>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</si>
  <si>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</si>
  <si>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</si>
  <si>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</si>
  <si>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</si>
  <si>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</si>
  <si>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</si>
  <si>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</si>
  <si>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</si>
  <si>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</si>
  <si>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</si>
  <si>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</si>
  <si>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</si>
  <si>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</si>
  <si>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</si>
  <si>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</si>
  <si>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</si>
  <si>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</si>
  <si>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</si>
  <si>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</si>
  <si>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</si>
  <si>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</si>
  <si>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</si>
  <si>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</si>
  <si>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</si>
  <si>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</si>
  <si>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</si>
  <si>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</si>
  <si>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</si>
  <si>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</si>
  <si>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</si>
  <si>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</si>
  <si>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</si>
  <si>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</si>
  <si>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</si>
  <si>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</si>
  <si>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</si>
  <si>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</si>
  <si>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</si>
  <si>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</si>
  <si>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</si>
  <si>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</si>
  <si>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</si>
  <si>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</si>
  <si>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</si>
  <si>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</si>
  <si>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</si>
  <si>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</si>
  <si>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</si>
  <si>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</si>
  <si>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</si>
  <si>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</si>
  <si>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</si>
  <si>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</si>
  <si>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</si>
  <si>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</si>
  <si>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</si>
  <si>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</si>
  <si>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</si>
  <si>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</si>
  <si>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</si>
  <si>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</si>
  <si>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</si>
  <si>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</si>
  <si>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</si>
  <si>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</si>
  <si>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</si>
  <si>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</si>
  <si>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</si>
  <si>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</si>
  <si>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</si>
  <si>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</si>
  <si>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</si>
  <si>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</si>
  <si>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</si>
  <si>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</si>
  <si>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</si>
  <si>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</si>
  <si>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</si>
  <si>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</si>
  <si>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</si>
  <si>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</si>
  <si>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</si>
  <si>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</si>
  <si>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</si>
  <si>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</si>
  <si>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</si>
  <si>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</si>
  <si>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</si>
  <si>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</si>
  <si>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</si>
  <si>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</si>
  <si>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</si>
  <si>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</si>
  <si>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</si>
  <si>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</si>
  <si>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</si>
  <si>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</si>
  <si>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</si>
  <si>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</si>
  <si>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</si>
  <si>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</si>
  <si>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</si>
  <si>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</si>
  <si>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</si>
  <si>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</si>
  <si>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</si>
  <si>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</si>
  <si>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</si>
  <si>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</si>
  <si>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</si>
  <si>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</si>
  <si>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</si>
  <si>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</si>
  <si>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</si>
  <si>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</si>
  <si>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</si>
  <si>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</si>
  <si>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</si>
  <si>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</si>
  <si>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</si>
  <si>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</si>
  <si>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</si>
  <si>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</si>
  <si>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</si>
  <si>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</si>
  <si>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</si>
  <si>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</si>
  <si>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</si>
  <si>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</si>
  <si>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</si>
  <si>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</si>
  <si>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</si>
  <si>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</si>
  <si>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</si>
  <si>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</si>
  <si>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</si>
  <si>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</si>
  <si>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</si>
  <si>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</si>
  <si>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</si>
  <si>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</si>
  <si>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</si>
  <si>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</si>
  <si>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</si>
  <si>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</si>
  <si>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</si>
  <si>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</si>
  <si>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</si>
  <si>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</si>
  <si>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</si>
  <si>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</si>
  <si>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</si>
  <si>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</si>
  <si>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</si>
  <si>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</si>
  <si>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</si>
  <si>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</si>
  <si>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</si>
  <si>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</si>
  <si>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</si>
  <si>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</si>
  <si>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</si>
  <si>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</si>
  <si>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</si>
  <si>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</si>
  <si>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</si>
  <si>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</si>
  <si>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</si>
  <si>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</si>
  <si>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</si>
  <si>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</si>
  <si>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</si>
  <si>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</si>
  <si>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</si>
  <si>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</si>
  <si>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</si>
  <si>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</si>
  <si>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</si>
  <si>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</si>
  <si>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</si>
  <si>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</si>
  <si>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</si>
  <si>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</si>
  <si>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</si>
  <si>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</si>
  <si>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</si>
  <si>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</si>
  <si>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</si>
  <si>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</si>
  <si>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</si>
  <si>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</si>
  <si>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</si>
  <si>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</si>
  <si>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</si>
  <si>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</si>
  <si>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</si>
  <si>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</si>
  <si>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</si>
  <si>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</si>
  <si>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</si>
  <si>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</si>
  <si>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</si>
  <si>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</si>
  <si>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</si>
  <si>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</si>
  <si>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</si>
  <si>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</si>
  <si>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</si>
  <si>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</si>
  <si>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</si>
  <si>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</si>
  <si>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</si>
  <si>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</si>
  <si>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</si>
  <si>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</si>
  <si>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</si>
  <si>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</si>
  <si>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</si>
  <si>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</si>
  <si>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</si>
  <si>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</si>
  <si>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</si>
  <si>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</si>
  <si>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</si>
  <si>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</si>
  <si>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</si>
  <si>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</si>
  <si>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</si>
  <si>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</si>
  <si>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</si>
  <si>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</si>
  <si>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</si>
  <si>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</si>
  <si>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</si>
  <si>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</si>
  <si>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</si>
  <si>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</si>
  <si>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</si>
  <si>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</si>
  <si>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</si>
  <si>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</si>
  <si>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</si>
  <si>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</si>
  <si>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</si>
  <si>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</si>
  <si>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</si>
  <si>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</si>
  <si>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</si>
  <si>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</si>
  <si>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</si>
  <si>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</si>
  <si>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</si>
  <si>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</si>
  <si>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</si>
  <si>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</si>
  <si>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</si>
  <si>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</si>
  <si>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</si>
  <si>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</si>
  <si>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</si>
  <si>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</si>
  <si>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</si>
  <si>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</si>
  <si>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</si>
  <si>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</si>
  <si>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</si>
  <si>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</si>
  <si>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</si>
  <si>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</si>
  <si>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</si>
  <si>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</si>
  <si>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</si>
  <si>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</si>
  <si>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</si>
  <si>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</si>
  <si>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</si>
  <si>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</si>
  <si>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</si>
  <si>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</si>
  <si>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</si>
  <si>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</si>
  <si>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</si>
  <si>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</si>
  <si>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</si>
  <si>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</si>
  <si>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</si>
  <si>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</si>
  <si>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</si>
  <si>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</si>
  <si>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</si>
  <si>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</si>
  <si>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</si>
  <si>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</si>
  <si>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</si>
  <si>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</si>
  <si>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</si>
  <si>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</si>
  <si>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</si>
  <si>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</si>
  <si>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</si>
  <si>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</si>
  <si>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</si>
  <si>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</si>
  <si>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</si>
  <si>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</si>
  <si>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</si>
  <si>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</si>
  <si>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</si>
  <si>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</si>
  <si>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</si>
  <si>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</si>
  <si>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</si>
  <si>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</si>
  <si>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</si>
  <si>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</si>
  <si>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</si>
  <si>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</si>
  <si>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</si>
  <si>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</si>
  <si>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</si>
  <si>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</si>
  <si>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</si>
  <si>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</si>
  <si>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</si>
  <si>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</si>
  <si>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</si>
  <si>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</si>
  <si>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</si>
  <si>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</si>
  <si>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</si>
  <si>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</si>
  <si>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</si>
  <si>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</si>
  <si>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</si>
  <si>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</si>
  <si>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</si>
  <si>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</si>
  <si>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</si>
  <si>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</si>
  <si>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</si>
  <si>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</si>
  <si>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</si>
  <si>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</si>
  <si>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</si>
  <si>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</si>
  <si>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</si>
  <si>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</si>
  <si>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</si>
  <si>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</si>
  <si>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</si>
  <si>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</si>
  <si>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</si>
  <si>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</si>
  <si>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</si>
  <si>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</si>
  <si>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</si>
  <si>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</si>
  <si>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</si>
  <si>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</si>
  <si>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</si>
  <si>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</si>
  <si>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</si>
  <si>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</si>
  <si>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</si>
  <si>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</si>
  <si>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</si>
  <si>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</si>
  <si>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</si>
  <si>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</si>
  <si>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</si>
  <si>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</si>
  <si>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</si>
  <si>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</si>
  <si>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</si>
  <si>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</si>
  <si>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</si>
  <si>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</si>
  <si>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</si>
  <si>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</si>
  <si>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</si>
  <si>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</si>
  <si>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</si>
  <si>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</si>
  <si>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</si>
  <si>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</si>
  <si>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</si>
  <si>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</si>
  <si>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</si>
  <si>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</si>
  <si>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</si>
  <si>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</si>
  <si>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</si>
  <si>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</si>
  <si>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</si>
  <si>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</si>
  <si>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</si>
  <si>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</si>
  <si>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</si>
  <si>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</si>
  <si>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</si>
  <si>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</si>
  <si>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</si>
  <si>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</si>
  <si>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</si>
  <si>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</si>
  <si>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</si>
  <si>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</si>
  <si>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</si>
  <si>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</si>
  <si>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</si>
  <si>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</si>
  <si>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</si>
  <si>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</si>
  <si>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</si>
  <si>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</si>
  <si>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</si>
  <si>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</si>
  <si>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</si>
  <si>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</si>
  <si>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</si>
  <si>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</si>
  <si>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</si>
  <si>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</si>
  <si>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</si>
  <si>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</si>
  <si>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</si>
  <si>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</si>
  <si>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</si>
  <si>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</si>
  <si>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</si>
  <si>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</si>
  <si>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</si>
  <si>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</si>
  <si>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</si>
  <si>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</si>
  <si>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</si>
  <si>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</si>
  <si>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</si>
  <si>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</si>
  <si>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</si>
  <si>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</si>
  <si>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</si>
  <si>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</si>
  <si>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</si>
  <si>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</si>
  <si>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</si>
  <si>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</si>
  <si>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</si>
  <si>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</si>
  <si>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</si>
  <si>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</si>
  <si>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</si>
  <si>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</si>
  <si>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</si>
  <si>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</si>
  <si>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</si>
  <si>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</si>
  <si>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</si>
  <si>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</si>
  <si>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</si>
  <si>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</si>
  <si>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</si>
  <si>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</si>
  <si>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</si>
  <si>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</si>
  <si>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</si>
  <si>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</si>
  <si>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</si>
  <si>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</si>
  <si>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</si>
  <si>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</si>
  <si>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</si>
  <si>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</si>
  <si>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</si>
  <si>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</si>
  <si>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</si>
  <si>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</si>
  <si>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</si>
  <si>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</si>
  <si>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</si>
  <si>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</si>
  <si>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</si>
  <si>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</si>
  <si>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</si>
  <si>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</si>
  <si>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</si>
  <si>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</si>
  <si>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</si>
  <si>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</si>
  <si>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</si>
  <si>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</si>
  <si>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</si>
  <si>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</si>
  <si>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</si>
  <si>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</si>
  <si>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</si>
  <si>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</si>
  <si>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</si>
  <si>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</si>
  <si>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</si>
  <si>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</si>
  <si>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</si>
  <si>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</si>
  <si>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</si>
  <si>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</si>
  <si>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</si>
  <si>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</si>
  <si>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</si>
  <si>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</si>
  <si>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</si>
  <si>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</si>
  <si>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</si>
  <si>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</si>
  <si>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</si>
  <si>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</si>
  <si>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</si>
  <si>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</si>
  <si>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</si>
  <si>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</si>
  <si>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</si>
  <si>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</si>
  <si>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</si>
  <si>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</si>
  <si>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</si>
  <si>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</si>
  <si>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</si>
  <si>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</si>
  <si>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</si>
  <si>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</si>
  <si>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</si>
  <si>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</si>
  <si>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</si>
  <si>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</si>
  <si>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</si>
  <si>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</si>
  <si>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</si>
  <si>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</si>
  <si>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</si>
  <si>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</si>
  <si>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</si>
  <si>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</si>
  <si>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</si>
  <si>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</si>
  <si>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</si>
  <si>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</si>
  <si>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</si>
  <si>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</si>
  <si>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</si>
  <si>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</si>
  <si>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</si>
  <si>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</si>
  <si>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</si>
  <si>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</si>
  <si>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</si>
  <si>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</si>
  <si>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</si>
  <si>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</si>
  <si>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</si>
  <si>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</si>
  <si>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</si>
  <si>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</si>
  <si>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</si>
  <si>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</si>
  <si>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</si>
  <si>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</si>
  <si>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</si>
  <si>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</si>
  <si>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</si>
  <si>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</si>
  <si>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</si>
  <si>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</si>
  <si>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</si>
  <si>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</si>
  <si>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</si>
  <si>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</si>
  <si>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</si>
  <si>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</si>
  <si>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</si>
  <si>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</si>
  <si>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</si>
  <si>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</si>
  <si>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</si>
  <si>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</si>
  <si>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</si>
  <si>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</si>
  <si>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</si>
  <si>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</si>
  <si>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</si>
  <si>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</si>
  <si>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</si>
  <si>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</si>
  <si>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</si>
  <si>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</si>
  <si>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</si>
  <si>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</si>
  <si>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</si>
  <si>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</si>
  <si>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</si>
  <si>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</si>
  <si>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</si>
  <si>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</si>
  <si>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</si>
  <si>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</si>
  <si>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</si>
  <si>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</si>
  <si>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</si>
  <si>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</si>
  <si>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</si>
  <si>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</si>
  <si>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</si>
  <si>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</si>
  <si>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</si>
  <si>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</si>
  <si>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</si>
  <si>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</si>
  <si>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</si>
  <si>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</si>
  <si>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</si>
  <si>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</si>
  <si>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</si>
  <si>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</si>
  <si>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</si>
  <si>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</si>
  <si>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</si>
  <si>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</si>
  <si>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</si>
  <si>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</si>
  <si>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</si>
  <si>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</si>
  <si>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</si>
  <si>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</si>
  <si>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</si>
  <si>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</si>
  <si>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</si>
  <si>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</si>
  <si>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</si>
  <si>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</si>
  <si>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</si>
  <si>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</si>
  <si>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</si>
  <si>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</si>
  <si>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</si>
  <si>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</si>
  <si>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</si>
  <si>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</si>
  <si>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</si>
  <si>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</si>
  <si>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</si>
  <si>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</si>
  <si>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</si>
  <si>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</si>
  <si>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</si>
  <si>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</si>
  <si>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</si>
  <si>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</si>
  <si>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</si>
  <si>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</si>
  <si>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</si>
  <si>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</si>
  <si>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</si>
  <si>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</si>
  <si>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</si>
  <si>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</si>
  <si>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</si>
  <si>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</si>
  <si>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</si>
  <si>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</si>
  <si>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</si>
  <si>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</si>
  <si>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</si>
  <si>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</si>
  <si>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</si>
  <si>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</si>
  <si>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</si>
  <si>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</si>
  <si>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</si>
  <si>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</si>
  <si>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</si>
  <si>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</si>
  <si>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</si>
  <si>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</si>
  <si>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</si>
  <si>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</si>
  <si>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</si>
  <si>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</si>
  <si>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</si>
  <si>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</si>
  <si>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</si>
  <si>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</si>
  <si>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</si>
  <si>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</si>
  <si>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</si>
  <si>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</si>
  <si>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</si>
  <si>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</si>
  <si>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</si>
  <si>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</si>
  <si>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</si>
  <si>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</si>
  <si>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</si>
  <si>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</si>
  <si>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</si>
  <si>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</si>
  <si>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</si>
  <si>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</si>
  <si>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</si>
  <si>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</si>
  <si>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</si>
  <si>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</si>
  <si>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</si>
  <si>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</si>
  <si>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</si>
  <si>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</si>
  <si>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</si>
  <si>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</si>
  <si>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</si>
  <si>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</si>
  <si>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</si>
  <si>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</si>
  <si>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</si>
  <si>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</si>
  <si>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</si>
  <si>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</si>
  <si>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</si>
  <si>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</si>
  <si>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</si>
  <si>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</si>
  <si>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</si>
  <si>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</si>
  <si>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</si>
  <si>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</si>
  <si>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</si>
  <si>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</si>
  <si>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</si>
  <si>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</si>
  <si>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</si>
  <si>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</si>
  <si>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</si>
  <si>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</si>
  <si>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</si>
  <si>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</si>
  <si>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</si>
  <si>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</si>
  <si>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</si>
  <si>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</si>
  <si>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</si>
  <si>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</si>
  <si>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</si>
  <si>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</si>
  <si>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</si>
  <si>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</si>
  <si>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</si>
  <si>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</si>
  <si>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</si>
  <si>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</si>
  <si>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</si>
  <si>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</si>
  <si>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</si>
  <si>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</si>
  <si>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</si>
  <si>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</si>
  <si>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</si>
  <si>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</si>
  <si>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</si>
  <si>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</si>
  <si>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</si>
  <si>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</si>
  <si>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</si>
  <si>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</si>
  <si>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</si>
  <si>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</si>
  <si>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</si>
  <si>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</si>
  <si>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</si>
  <si>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</si>
  <si>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</si>
  <si>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</si>
  <si>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</si>
  <si>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</si>
  <si>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</si>
  <si>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</si>
  <si>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</si>
  <si>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</si>
  <si>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</si>
  <si>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</si>
  <si>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</si>
  <si>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</si>
  <si>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</si>
  <si>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</si>
  <si>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</si>
  <si>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</si>
  <si>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</si>
  <si>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</si>
  <si>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</si>
  <si>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</si>
  <si>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</si>
  <si>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</si>
  <si>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</si>
  <si>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</si>
  <si>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</si>
  <si>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</si>
  <si>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</si>
  <si>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</si>
  <si>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</si>
  <si>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</si>
  <si>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</si>
  <si>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</si>
  <si>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</si>
  <si>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</si>
  <si>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</si>
  <si>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</si>
  <si>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</si>
  <si>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</si>
  <si>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</si>
  <si>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</si>
  <si>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</si>
  <si>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</si>
  <si>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</si>
  <si>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</si>
  <si>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</si>
  <si>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</si>
  <si>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</si>
  <si>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</si>
  <si>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</si>
  <si>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</si>
  <si>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</si>
  <si>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</si>
  <si>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</si>
  <si>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</si>
  <si>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</si>
  <si>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</si>
  <si>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</si>
  <si>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</si>
  <si>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</si>
  <si>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</si>
  <si>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</si>
  <si>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</si>
  <si>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</si>
  <si>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</si>
  <si>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</si>
  <si>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</si>
  <si>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</si>
  <si>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</si>
  <si>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</si>
  <si>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</si>
  <si>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</si>
  <si>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</si>
  <si>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</si>
  <si>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</si>
  <si>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</si>
  <si>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</si>
  <si>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</si>
  <si>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</si>
  <si>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</si>
  <si>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</si>
  <si>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</si>
  <si>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</si>
  <si>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</si>
  <si>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</si>
  <si>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</si>
  <si>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</si>
  <si>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</si>
  <si>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</si>
  <si>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</si>
  <si>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</si>
  <si>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</si>
  <si>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</si>
  <si>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</si>
  <si>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</si>
  <si>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</si>
  <si>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</si>
  <si>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</si>
  <si>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</si>
  <si>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</si>
  <si>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</si>
  <si>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</si>
  <si>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</si>
  <si>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</si>
  <si>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</si>
  <si>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</si>
  <si>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</si>
  <si>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</si>
  <si>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</si>
  <si>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</si>
  <si>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</si>
  <si>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</si>
  <si>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</si>
  <si>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</si>
  <si>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</si>
  <si>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</si>
  <si>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</si>
  <si>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</si>
  <si>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</si>
  <si>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</si>
  <si>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</si>
  <si>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</si>
  <si>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</si>
  <si>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</si>
  <si>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</si>
  <si>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</si>
  <si>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</si>
  <si>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</si>
  <si>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</si>
  <si>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</si>
  <si>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</si>
  <si>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</si>
  <si>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</si>
  <si>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</si>
  <si>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</si>
  <si>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</si>
  <si>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</si>
  <si>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</si>
  <si>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</si>
  <si>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</si>
  <si>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</si>
  <si>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</si>
  <si>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</si>
  <si>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</si>
  <si>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</si>
  <si>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</si>
  <si>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</si>
  <si>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</si>
  <si>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</si>
  <si>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</si>
  <si>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</si>
  <si>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</si>
  <si>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</si>
  <si>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</si>
  <si>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</si>
  <si>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</si>
  <si>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</si>
  <si>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</si>
  <si>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</si>
  <si>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</si>
  <si>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</si>
  <si>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</si>
  <si>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</si>
  <si>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</si>
  <si>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</si>
  <si>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</si>
  <si>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</si>
  <si>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</si>
  <si>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</si>
  <si>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</si>
  <si>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</si>
  <si>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</si>
  <si>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</si>
  <si>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</si>
  <si>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</si>
  <si>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</si>
  <si>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</si>
  <si>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</si>
  <si>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</si>
  <si>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</si>
  <si>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</si>
  <si>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</si>
  <si>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</si>
  <si>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</si>
  <si>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</si>
  <si>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</si>
  <si>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</si>
  <si>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</si>
  <si>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</si>
  <si>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</si>
  <si>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</si>
  <si>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</si>
  <si>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</si>
  <si>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</si>
  <si>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</si>
  <si>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</si>
  <si>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</si>
  <si>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</si>
  <si>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</si>
  <si>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</si>
  <si>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</si>
  <si>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</si>
  <si>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</si>
  <si>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</si>
  <si>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</si>
  <si>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</si>
  <si>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</si>
  <si>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</si>
  <si>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</si>
  <si>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</si>
  <si>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</si>
  <si>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</si>
  <si>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</si>
  <si>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</si>
  <si>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</si>
  <si>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</si>
  <si>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</si>
  <si>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</si>
  <si>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</si>
  <si>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</si>
  <si>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</si>
  <si>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</si>
  <si>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</si>
  <si>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</si>
  <si>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</si>
  <si>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</si>
  <si>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</si>
  <si>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</si>
  <si>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</si>
  <si>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</si>
  <si>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</si>
  <si>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</si>
  <si>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</si>
  <si>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</si>
  <si>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</si>
  <si>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</si>
  <si>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</si>
  <si>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</si>
  <si>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</si>
  <si>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</si>
  <si>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</si>
  <si>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</si>
  <si>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</si>
  <si>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</si>
  <si>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</si>
  <si>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</si>
  <si>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</si>
  <si>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</si>
  <si>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</si>
  <si>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</si>
  <si>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</si>
  <si>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</si>
  <si>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</si>
  <si>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</si>
  <si>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</si>
  <si>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</si>
  <si>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</si>
  <si>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</si>
  <si>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</si>
  <si>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</si>
  <si>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</si>
  <si>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</si>
  <si>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</si>
  <si>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</si>
  <si>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</si>
  <si>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</si>
  <si>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</si>
  <si>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</si>
  <si>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</si>
  <si>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</si>
  <si>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</si>
  <si>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</si>
  <si>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</si>
  <si>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</si>
  <si>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</si>
  <si>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</si>
  <si>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</si>
  <si>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</si>
  <si>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</si>
  <si>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</si>
  <si>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</si>
  <si>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</si>
  <si>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</si>
  <si>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</si>
  <si>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</si>
  <si>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</si>
  <si>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</si>
  <si>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</si>
  <si>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</si>
  <si>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</si>
  <si>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</si>
  <si>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</si>
  <si>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</si>
  <si>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</si>
  <si>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</si>
  <si>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</si>
  <si>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</si>
  <si>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</si>
  <si>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</si>
  <si>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</si>
  <si>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</si>
  <si>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</si>
  <si>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</si>
  <si>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</si>
  <si>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</si>
  <si>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</si>
  <si>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</si>
  <si>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</si>
  <si>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</si>
  <si>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</si>
  <si>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</si>
  <si>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</si>
  <si>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</si>
  <si>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</si>
  <si>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</si>
  <si>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</si>
  <si>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</si>
  <si>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</si>
  <si>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</si>
  <si>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</si>
  <si>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</si>
  <si>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</si>
  <si>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</si>
  <si>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</si>
  <si>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</si>
  <si>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</si>
  <si>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</si>
  <si>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</si>
  <si>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</si>
  <si>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</si>
  <si>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</si>
  <si>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</si>
  <si>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</si>
  <si>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</si>
  <si>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</si>
  <si>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</si>
  <si>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</si>
  <si>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</si>
  <si>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</si>
  <si>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</si>
  <si>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</si>
  <si>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</si>
  <si>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</si>
  <si>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</si>
  <si>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</si>
  <si>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</si>
  <si>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</si>
  <si>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</si>
  <si>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</si>
  <si>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</si>
  <si>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</si>
  <si>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</si>
  <si>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</si>
  <si>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</si>
  <si>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</si>
  <si>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</si>
  <si>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</si>
  <si>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</si>
  <si>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</si>
  <si>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</si>
  <si>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</si>
  <si>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</si>
  <si>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</si>
  <si>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</si>
  <si>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</si>
  <si>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</si>
  <si>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</si>
  <si>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</si>
  <si>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</si>
  <si>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</si>
  <si>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</si>
  <si>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</si>
  <si>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</si>
  <si>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</si>
  <si>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</si>
  <si>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</si>
  <si>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</si>
  <si>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</si>
  <si>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</si>
  <si>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</si>
  <si>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</si>
  <si>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</si>
  <si>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</si>
  <si>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</si>
  <si>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</si>
  <si>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</si>
  <si>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</si>
  <si>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</si>
  <si>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</si>
  <si>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</si>
  <si>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</si>
  <si>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</si>
  <si>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</si>
  <si>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</si>
  <si>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</si>
  <si>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</si>
  <si>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</si>
  <si>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</si>
  <si>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</si>
  <si>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</si>
  <si>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</si>
  <si>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</si>
  <si>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</si>
  <si>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</si>
  <si>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</si>
  <si>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</si>
  <si>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</si>
  <si>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</si>
  <si>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</si>
  <si>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</si>
  <si>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</si>
  <si>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</si>
  <si>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</si>
  <si>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</si>
  <si>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</si>
  <si>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</si>
  <si>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</si>
  <si>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</si>
  <si>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</si>
  <si>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</si>
  <si>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</si>
  <si>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</si>
  <si>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</si>
  <si>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</si>
  <si>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</si>
  <si>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</si>
  <si>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</si>
  <si>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</si>
  <si>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</si>
  <si>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</si>
  <si>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</si>
  <si>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</si>
  <si>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</si>
  <si>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</si>
  <si>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</si>
  <si>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</si>
  <si>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</si>
  <si>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</si>
  <si>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</si>
  <si>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</si>
  <si>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</si>
  <si>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</si>
  <si>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</si>
  <si>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</si>
  <si>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</si>
  <si>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</si>
  <si>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</si>
  <si>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</si>
  <si>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</si>
  <si>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</si>
  <si>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</si>
  <si>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</si>
  <si>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</si>
  <si>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</si>
  <si>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</si>
  <si>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</si>
  <si>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</si>
  <si>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</si>
  <si>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</si>
  <si>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</si>
  <si>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</si>
  <si>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</si>
  <si>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</si>
  <si>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</si>
  <si>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</si>
  <si>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</si>
  <si>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</si>
  <si>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</si>
  <si>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</si>
  <si>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</si>
  <si>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</si>
  <si>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</si>
  <si>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</si>
  <si>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</si>
  <si>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</si>
  <si>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</si>
  <si>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</si>
  <si>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</si>
  <si>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</si>
  <si>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</si>
  <si>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</si>
  <si>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</si>
  <si>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</si>
  <si>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</si>
  <si>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</si>
  <si>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</si>
  <si>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</si>
  <si>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</si>
  <si>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</si>
  <si>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</si>
  <si>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</si>
  <si>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</si>
  <si>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</si>
  <si>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</si>
  <si>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</si>
  <si>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</si>
  <si>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</si>
  <si>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</si>
  <si>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</si>
  <si>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</si>
  <si>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</si>
  <si>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</si>
  <si>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</si>
  <si>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</si>
  <si>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</si>
  <si>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</si>
  <si>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</si>
  <si>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</si>
  <si>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</si>
  <si>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</si>
  <si>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</si>
  <si>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</si>
  <si>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</si>
  <si>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</si>
  <si>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</si>
  <si>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</si>
  <si>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</si>
  <si>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</si>
  <si>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</si>
  <si>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</si>
  <si>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</si>
  <si>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</si>
  <si>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</si>
  <si>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</si>
  <si>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</si>
  <si>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</si>
  <si>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</si>
  <si>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</si>
  <si>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</si>
  <si>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</si>
  <si>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</si>
  <si>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</si>
  <si>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</si>
  <si>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</si>
  <si>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</si>
  <si>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</si>
  <si>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</si>
  <si>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</si>
  <si>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</si>
  <si>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</si>
  <si>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</si>
  <si>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</si>
  <si>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</si>
  <si>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</si>
  <si>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</si>
  <si>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</si>
  <si>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</si>
  <si>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</si>
  <si>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</si>
  <si>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</si>
  <si>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</si>
  <si>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</si>
  <si>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</si>
  <si>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</si>
  <si>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</si>
  <si>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</si>
  <si>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</si>
  <si>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</si>
  <si>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</si>
  <si>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</si>
  <si>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</si>
  <si>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</si>
  <si>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</si>
  <si>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</si>
  <si>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</si>
  <si>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</si>
  <si>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</si>
  <si>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</si>
  <si>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</si>
  <si>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</si>
  <si>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</si>
  <si>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</si>
  <si>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</si>
  <si>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</si>
  <si>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</si>
  <si>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</si>
  <si>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</si>
  <si>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</si>
  <si>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</si>
  <si>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</si>
  <si>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</si>
  <si>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</si>
  <si>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</si>
  <si>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</si>
  <si>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</si>
  <si>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</si>
  <si>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</si>
  <si>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</si>
  <si>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</si>
  <si>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</si>
  <si>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</si>
  <si>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</si>
  <si>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</si>
  <si>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</si>
  <si>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</si>
  <si>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</si>
  <si>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</si>
  <si>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</si>
  <si>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</si>
  <si>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</si>
  <si>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</si>
  <si>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</si>
  <si>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</si>
  <si>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</si>
  <si>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</si>
  <si>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</si>
  <si>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</si>
  <si>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</si>
  <si>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</si>
  <si>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</si>
  <si>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</si>
  <si>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</si>
  <si>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</si>
  <si>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</si>
  <si>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</si>
  <si>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</si>
  <si>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</si>
  <si>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</si>
  <si>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</si>
  <si>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</si>
  <si>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</si>
  <si>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</si>
  <si>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</si>
  <si>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</si>
  <si>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</si>
  <si>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</si>
  <si>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</si>
  <si>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</si>
  <si>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</si>
  <si>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</si>
  <si>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</si>
  <si>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</si>
  <si>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</si>
  <si>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</si>
  <si>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</si>
  <si>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</si>
  <si>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</si>
  <si>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</si>
  <si>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</si>
  <si>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</si>
  <si>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</si>
  <si>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</si>
  <si>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</si>
  <si>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</si>
  <si>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</si>
  <si>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</si>
  <si>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</si>
  <si>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</si>
  <si>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</si>
  <si>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</si>
  <si>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</si>
  <si>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</si>
  <si>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</si>
  <si>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</si>
  <si>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</si>
  <si>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</si>
  <si>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</si>
  <si>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</si>
  <si>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</si>
  <si>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</si>
  <si>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</si>
  <si>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</si>
  <si>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</si>
  <si>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</si>
  <si>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</si>
  <si>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</si>
  <si>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</si>
  <si>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</si>
  <si>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</si>
  <si>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</si>
  <si>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</si>
  <si>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</si>
  <si>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</si>
  <si>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</si>
  <si>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</si>
  <si>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</si>
  <si>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</si>
  <si>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</si>
  <si>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</si>
  <si>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</si>
  <si>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</si>
  <si>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</si>
  <si>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</si>
  <si>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</si>
  <si>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</si>
  <si>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</si>
  <si>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</si>
  <si>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</si>
  <si>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</si>
  <si>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</si>
  <si>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</si>
  <si>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</si>
  <si>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</si>
  <si>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</si>
  <si>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</si>
  <si>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</si>
  <si>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</si>
  <si>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</si>
  <si>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</si>
  <si>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</si>
  <si>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</si>
  <si>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</si>
  <si>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</si>
  <si>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</si>
  <si>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</si>
  <si>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</si>
  <si>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</si>
  <si>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</si>
  <si>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</si>
  <si>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</si>
  <si>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</si>
  <si>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</si>
  <si>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</si>
  <si>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</si>
  <si>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</si>
  <si>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</si>
  <si>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</si>
  <si>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</si>
  <si>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</si>
  <si>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</si>
  <si>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</si>
  <si>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</si>
  <si>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</si>
  <si>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</si>
  <si>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</si>
  <si>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</si>
  <si>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</si>
  <si>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</si>
  <si>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</si>
  <si>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</si>
  <si>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</si>
  <si>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</si>
  <si>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</si>
  <si>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</si>
  <si>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</si>
  <si>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</si>
  <si>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</si>
  <si>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</si>
  <si>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</si>
  <si>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</si>
  <si>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</si>
  <si>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</si>
  <si>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</si>
  <si>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</si>
  <si>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</si>
  <si>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</si>
  <si>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</si>
  <si>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</si>
  <si>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</si>
  <si>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</si>
  <si>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</si>
  <si>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</si>
  <si>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</si>
  <si>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</si>
  <si>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</si>
  <si>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</si>
  <si>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</si>
  <si>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</si>
  <si>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</si>
  <si>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</si>
  <si>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</si>
  <si>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</si>
  <si>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</si>
  <si>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</si>
  <si>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</si>
  <si>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</si>
  <si>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</si>
  <si>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</si>
  <si>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</si>
  <si>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</si>
  <si>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</si>
  <si>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</si>
  <si>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</si>
  <si>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</si>
  <si>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</si>
  <si>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</si>
  <si>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</si>
  <si>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</si>
  <si>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</si>
  <si>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</si>
  <si>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</si>
  <si>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</si>
  <si>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</si>
  <si>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</si>
  <si>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</si>
  <si>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</si>
  <si>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</si>
  <si>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</si>
  <si>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</si>
  <si>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</si>
  <si>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</si>
  <si>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</si>
  <si>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</si>
  <si>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</si>
  <si>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</si>
  <si>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</si>
  <si>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</si>
  <si>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</si>
  <si>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</si>
  <si>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</si>
  <si>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</si>
  <si>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</si>
  <si>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</si>
  <si>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</si>
  <si>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</si>
  <si>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</si>
  <si>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</si>
  <si>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</si>
  <si>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</si>
  <si>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</si>
  <si>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</si>
  <si>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</si>
  <si>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</si>
  <si>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</si>
  <si>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</si>
  <si>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</si>
  <si>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</si>
  <si>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</si>
  <si>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</si>
  <si>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</si>
  <si>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</si>
  <si>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</si>
  <si>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</si>
  <si>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</si>
  <si>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</si>
  <si>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</si>
  <si>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</si>
  <si>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</si>
  <si>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</si>
  <si>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</si>
  <si>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</si>
  <si>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</si>
  <si>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</si>
  <si>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</si>
  <si>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</si>
  <si>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</si>
  <si>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</si>
  <si>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</si>
  <si>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</si>
  <si>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</si>
  <si>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</si>
  <si>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</si>
  <si>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</si>
  <si>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</si>
  <si>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</si>
  <si>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</si>
  <si>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</si>
  <si>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</si>
  <si>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</si>
  <si>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</si>
  <si>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</si>
  <si>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</si>
  <si>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</si>
  <si>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</si>
  <si>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</si>
  <si>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</si>
  <si>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</si>
  <si>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</si>
  <si>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</si>
  <si>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</si>
  <si>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</si>
  <si>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</si>
  <si>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</si>
  <si>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</si>
  <si>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</si>
  <si>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</si>
  <si>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</si>
  <si>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</si>
  <si>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</si>
  <si>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</si>
  <si>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</si>
  <si>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</si>
  <si>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</si>
  <si>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</si>
  <si>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</si>
  <si>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</si>
  <si>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</si>
  <si>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</si>
  <si>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</si>
  <si>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</si>
  <si>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</si>
  <si>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</si>
  <si>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</si>
  <si>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</si>
  <si>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</si>
  <si>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</si>
  <si>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</si>
  <si>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</si>
  <si>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</si>
  <si>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</si>
  <si>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</si>
  <si>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</si>
  <si>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</si>
  <si>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</si>
  <si>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</si>
  <si>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</si>
  <si>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</si>
  <si>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</si>
  <si>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</si>
  <si>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</si>
  <si>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</si>
  <si>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</si>
  <si>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</si>
  <si>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</si>
  <si>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</si>
  <si>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</si>
  <si>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</si>
  <si>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</si>
  <si>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</si>
  <si>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</si>
  <si>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</si>
  <si>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</si>
  <si>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</si>
  <si>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</si>
  <si>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</si>
  <si>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</si>
  <si>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</si>
  <si>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</si>
  <si>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</si>
  <si>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</si>
  <si>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</si>
  <si>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</si>
  <si>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</si>
  <si>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</si>
  <si>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</si>
  <si>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</si>
  <si>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</si>
  <si>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</si>
  <si>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</si>
  <si>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</si>
  <si>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</si>
  <si>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</si>
  <si>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</si>
  <si>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</si>
  <si>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</si>
  <si>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</si>
  <si>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</si>
  <si>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</si>
  <si>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</si>
  <si>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</si>
  <si>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</si>
  <si>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</si>
  <si>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</si>
  <si>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</si>
  <si>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</si>
  <si>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</si>
  <si>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</si>
  <si>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</si>
  <si>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</si>
  <si>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</si>
  <si>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</si>
  <si>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</si>
  <si>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</si>
  <si>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</si>
  <si>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</si>
  <si>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</si>
  <si>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</si>
  <si>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</si>
  <si>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</si>
  <si>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</si>
  <si>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</si>
  <si>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</si>
  <si>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</si>
  <si>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</si>
  <si>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</si>
  <si>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</si>
  <si>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</si>
  <si>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</si>
  <si>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</si>
  <si>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</si>
  <si>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</si>
  <si>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</si>
  <si>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</si>
  <si>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</si>
  <si>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</si>
  <si>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</si>
  <si>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</si>
  <si>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</si>
  <si>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</si>
  <si>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</si>
  <si>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</si>
  <si>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</si>
  <si>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</si>
  <si>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</si>
  <si>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</si>
  <si>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</si>
  <si>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</si>
  <si>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</si>
  <si>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</si>
  <si>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</si>
  <si>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</si>
  <si>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</si>
  <si>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</si>
  <si>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</si>
  <si>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</si>
  <si>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</si>
  <si>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</si>
  <si>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</si>
  <si>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</si>
  <si>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</si>
  <si>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</si>
  <si>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</si>
  <si>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</si>
  <si>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</si>
  <si>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</si>
  <si>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</si>
  <si>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</si>
  <si>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</si>
  <si>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</si>
  <si>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</si>
  <si>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</si>
  <si>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</si>
  <si>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</si>
  <si>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</si>
  <si>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</si>
  <si>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</si>
  <si>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</si>
  <si>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</si>
  <si>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</si>
  <si>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</si>
  <si>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</si>
  <si>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</si>
  <si>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</si>
  <si>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</si>
  <si>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</si>
  <si>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</si>
  <si>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</si>
  <si>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</si>
  <si>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</si>
  <si>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</si>
  <si>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</si>
  <si>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</si>
  <si>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</si>
  <si>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</si>
  <si>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</si>
  <si>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</si>
  <si>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</si>
  <si>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</si>
  <si>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</si>
  <si>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</si>
  <si>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</si>
  <si>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</si>
  <si>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</si>
  <si>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</si>
  <si>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</si>
  <si>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</si>
  <si>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</si>
  <si>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</si>
  <si>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</si>
  <si>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</si>
  <si>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</si>
  <si>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</si>
  <si>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</si>
  <si>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</si>
  <si>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</si>
  <si>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</si>
  <si>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</si>
  <si>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</si>
  <si>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</si>
  <si>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</si>
  <si>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</si>
  <si>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</si>
  <si>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</si>
  <si>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</si>
  <si>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</si>
  <si>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</si>
  <si>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</si>
  <si>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</si>
  <si>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</si>
  <si>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</si>
  <si>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</si>
  <si>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</si>
  <si>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</si>
  <si>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</si>
  <si>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</si>
  <si>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</si>
  <si>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</si>
  <si>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</si>
  <si>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</si>
  <si>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</si>
  <si>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</si>
  <si>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</si>
  <si>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</si>
  <si>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</si>
  <si>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</si>
  <si>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</si>
  <si>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</si>
  <si>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</si>
  <si>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</si>
  <si>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</si>
  <si>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</si>
  <si>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</si>
  <si>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</si>
  <si>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</si>
  <si>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</si>
  <si>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</si>
  <si>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</si>
  <si>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</si>
  <si>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</si>
  <si>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</si>
  <si>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</si>
  <si>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</si>
  <si>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</si>
  <si>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</si>
  <si>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</si>
  <si>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</si>
  <si>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</si>
  <si>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</si>
  <si>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</si>
  <si>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</si>
  <si>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</si>
  <si>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</si>
  <si>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</si>
  <si>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</si>
  <si>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</si>
  <si>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</si>
  <si>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</si>
  <si>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</si>
  <si>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</si>
  <si>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</si>
  <si>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</si>
  <si>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</si>
  <si>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</si>
  <si>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</si>
  <si>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</si>
  <si>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</si>
  <si>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</si>
  <si>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</si>
  <si>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</si>
  <si>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</si>
  <si>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</si>
  <si>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</si>
  <si>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</si>
  <si>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</si>
  <si>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</si>
  <si>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</si>
  <si>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</si>
  <si>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</si>
  <si>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</si>
  <si>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</si>
  <si>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</si>
  <si>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</si>
  <si>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</si>
  <si>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</si>
  <si>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</si>
  <si>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</si>
  <si>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</si>
  <si>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</si>
  <si>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</si>
  <si>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</si>
  <si>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</si>
  <si>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</si>
  <si>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</si>
  <si>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</si>
  <si>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</si>
  <si>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</si>
  <si>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</si>
  <si>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</si>
  <si>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</si>
  <si>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</si>
  <si>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</si>
  <si>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</si>
  <si>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</si>
  <si>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</si>
  <si>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</si>
  <si>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</si>
  <si>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</si>
  <si>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</si>
  <si>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</si>
  <si>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</si>
  <si>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</si>
  <si>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</si>
  <si>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</si>
  <si>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</si>
  <si>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</si>
  <si>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</si>
  <si>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</si>
  <si>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</si>
  <si>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</si>
  <si>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</si>
  <si>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</si>
  <si>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</si>
  <si>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</si>
  <si>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</si>
  <si>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</si>
  <si>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</si>
  <si>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</si>
  <si>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</si>
  <si>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</si>
  <si>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</si>
  <si>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</si>
  <si>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</si>
  <si>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</si>
  <si>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</si>
  <si>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</si>
  <si>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</si>
  <si>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</si>
  <si>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</si>
  <si>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</si>
  <si>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</si>
  <si>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</si>
  <si>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</si>
  <si>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</si>
  <si>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</si>
  <si>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</si>
  <si>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</si>
  <si>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</si>
  <si>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</si>
  <si>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</si>
  <si>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</si>
  <si>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</si>
  <si>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</si>
  <si>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</si>
  <si>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</si>
  <si>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</si>
  <si>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</si>
  <si>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</si>
  <si>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</si>
  <si>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</si>
  <si>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</si>
  <si>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</si>
  <si>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</si>
  <si>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</si>
  <si>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</si>
  <si>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</si>
  <si>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</si>
  <si>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</si>
  <si>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</si>
  <si>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</si>
  <si>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</si>
  <si>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</si>
  <si>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</si>
  <si>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</si>
  <si>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</si>
  <si>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</si>
  <si>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</si>
  <si>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</si>
  <si>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</si>
  <si>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</si>
  <si>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</si>
  <si>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</si>
  <si>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</si>
  <si>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</si>
  <si>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</si>
  <si>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</si>
  <si>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</si>
  <si>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</si>
  <si>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</si>
  <si>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</si>
  <si>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</si>
  <si>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</si>
  <si>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</si>
  <si>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</si>
  <si>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</si>
  <si>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</si>
  <si>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</si>
  <si>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</si>
  <si>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</si>
  <si>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</si>
  <si>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</si>
  <si>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</si>
  <si>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</si>
  <si>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</si>
  <si>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</si>
  <si>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</si>
  <si>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</si>
  <si>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</si>
  <si>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</si>
  <si>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</si>
  <si>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</si>
  <si>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</si>
  <si>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</si>
  <si>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</si>
  <si>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</si>
  <si>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</si>
  <si>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</si>
  <si>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</si>
  <si>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</si>
  <si>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</si>
  <si>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</si>
  <si>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</si>
  <si>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</si>
  <si>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</si>
  <si>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</si>
  <si>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</si>
  <si>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</si>
  <si>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</si>
  <si>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</si>
  <si>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</si>
  <si>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</si>
  <si>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</si>
  <si>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</si>
  <si>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</si>
  <si>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</si>
  <si>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</si>
  <si>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</si>
  <si>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</si>
  <si>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</si>
  <si>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</si>
  <si>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</si>
  <si>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</si>
  <si>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</si>
  <si>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</si>
  <si>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</si>
  <si>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</si>
  <si>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</si>
  <si>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</si>
  <si>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</si>
  <si>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</si>
  <si>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</si>
  <si>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</si>
  <si>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</si>
  <si>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</si>
  <si>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</si>
  <si>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</si>
  <si>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</si>
  <si>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</si>
  <si>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</si>
  <si>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</si>
  <si>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</si>
  <si>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</si>
  <si>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</si>
  <si>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</si>
  <si>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</si>
  <si>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</si>
  <si>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</si>
  <si>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</si>
  <si>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</si>
  <si>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</si>
  <si>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</si>
  <si>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</si>
  <si>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</si>
  <si>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</si>
  <si>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</si>
  <si>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</si>
  <si>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</si>
  <si>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</si>
  <si>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</si>
  <si>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</si>
  <si>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</si>
  <si>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</si>
  <si>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</si>
  <si>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</si>
  <si>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</si>
  <si>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</si>
  <si>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</si>
  <si>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</si>
  <si>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</si>
  <si>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</si>
  <si>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</si>
  <si>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</si>
  <si>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</si>
  <si>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</si>
  <si>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</si>
  <si>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</si>
  <si>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</si>
  <si>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</si>
  <si>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</si>
  <si>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</si>
  <si>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</si>
  <si>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</si>
  <si>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</si>
  <si>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</si>
  <si>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</si>
  <si>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</si>
  <si>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</si>
  <si>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</si>
  <si>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</si>
  <si>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</si>
  <si>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</si>
  <si>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</si>
  <si>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</si>
  <si>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</si>
  <si>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</si>
  <si>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</si>
  <si>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</si>
  <si>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</si>
  <si>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</si>
  <si>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</si>
  <si>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</si>
  <si>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</si>
  <si>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</si>
  <si>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</si>
  <si>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</si>
  <si>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</si>
  <si>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</si>
  <si>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</si>
  <si>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</si>
  <si>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</si>
  <si>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</si>
  <si>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</si>
  <si>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</si>
  <si>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</si>
  <si>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</si>
  <si>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</si>
  <si>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</si>
  <si>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</si>
  <si>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</si>
  <si>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</si>
  <si>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</si>
  <si>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</si>
  <si>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</si>
  <si>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</si>
  <si>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</si>
  <si>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</si>
  <si>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</si>
  <si>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</si>
  <si>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</si>
  <si>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</si>
  <si>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</si>
  <si>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</si>
  <si>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</si>
  <si>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</si>
  <si>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</si>
  <si>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</si>
  <si>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</si>
  <si>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</si>
  <si>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</si>
  <si>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</si>
  <si>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</si>
  <si>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</si>
  <si>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</si>
  <si>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</si>
  <si>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</si>
  <si>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</si>
  <si>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</si>
  <si>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</si>
  <si>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</si>
  <si>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</si>
  <si>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</si>
  <si>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</si>
  <si>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</si>
  <si>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</si>
  <si>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</si>
  <si>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</si>
  <si>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</si>
  <si>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</si>
  <si>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</si>
  <si>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</si>
  <si>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</si>
  <si>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</si>
  <si>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</si>
  <si>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</si>
  <si>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</si>
  <si>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</si>
  <si>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</si>
  <si>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</si>
  <si>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</si>
  <si>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</si>
  <si>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</si>
  <si>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</si>
  <si>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</si>
  <si>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</si>
  <si>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</si>
  <si>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</si>
  <si>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</si>
  <si>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</si>
  <si>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</si>
  <si>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</si>
  <si>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</si>
  <si>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</si>
  <si>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</si>
  <si>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</si>
  <si>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</si>
  <si>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</si>
  <si>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</si>
  <si>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</si>
  <si>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</si>
  <si>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</si>
  <si>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</si>
  <si>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</si>
  <si>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</si>
  <si>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</si>
  <si>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</si>
  <si>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</si>
  <si>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</si>
  <si>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</si>
  <si>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</si>
  <si>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</si>
  <si>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</si>
  <si>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</si>
  <si>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</si>
  <si>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</si>
  <si>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</si>
  <si>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</si>
  <si>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</si>
  <si>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</si>
  <si>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</si>
  <si>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</si>
  <si>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</si>
  <si>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</si>
  <si>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</si>
  <si>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</si>
  <si>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</si>
  <si>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</si>
  <si>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</si>
  <si>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</si>
  <si>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</si>
  <si>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</si>
  <si>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</si>
  <si>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</si>
  <si>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</si>
  <si>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</si>
  <si>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</si>
  <si>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</si>
  <si>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</si>
  <si>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</si>
  <si>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</si>
  <si>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</si>
  <si>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</si>
  <si>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</si>
  <si>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</si>
  <si>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</si>
  <si>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</si>
  <si>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</si>
  <si>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</si>
  <si>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</si>
  <si>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</si>
  <si>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</si>
  <si>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</si>
  <si>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</si>
  <si>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</si>
  <si>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</si>
  <si>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</si>
  <si>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</si>
  <si>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</si>
  <si>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</si>
  <si>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</si>
  <si>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</si>
  <si>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</si>
  <si>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</si>
  <si>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</si>
  <si>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</si>
  <si>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</si>
  <si>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</si>
  <si>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</si>
  <si>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</si>
  <si>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</si>
  <si>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</si>
  <si>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</si>
  <si>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</si>
  <si>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</si>
  <si>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</si>
  <si>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</si>
  <si>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</si>
  <si>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</si>
  <si>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</si>
  <si>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</si>
  <si>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</si>
  <si>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</si>
  <si>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</si>
  <si>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</si>
  <si>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</si>
  <si>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</si>
  <si>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</si>
  <si>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</si>
  <si>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</si>
  <si>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</si>
  <si>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</si>
  <si>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</si>
  <si>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</si>
  <si>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</si>
  <si>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</si>
  <si>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</si>
  <si>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</si>
  <si>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</si>
  <si>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</si>
  <si>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</si>
  <si>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</si>
  <si>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</si>
  <si>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</si>
  <si>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</si>
  <si>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</si>
  <si>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</si>
  <si>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</si>
  <si>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</si>
  <si>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</si>
  <si>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</si>
  <si>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</si>
  <si>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</si>
  <si>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</si>
  <si>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</si>
  <si>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</si>
  <si>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</si>
  <si>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</si>
  <si>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</si>
  <si>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</si>
  <si>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</si>
  <si>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</si>
  <si>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</si>
  <si>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</si>
  <si>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</si>
  <si>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</si>
  <si>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</si>
  <si>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</si>
  <si>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</si>
  <si>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</si>
  <si>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</si>
  <si>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</si>
  <si>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</si>
  <si>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</si>
  <si>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</si>
  <si>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</si>
  <si>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</si>
  <si>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</si>
  <si>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</si>
  <si>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</si>
  <si>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</si>
  <si>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</si>
  <si>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</si>
  <si>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</si>
  <si>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</si>
  <si>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</si>
  <si>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</si>
  <si>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</si>
  <si>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</si>
  <si>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</si>
  <si>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</si>
  <si>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</si>
  <si>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</si>
  <si>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</si>
  <si>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</si>
  <si>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</si>
  <si>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</si>
  <si>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</si>
  <si>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</si>
  <si>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</si>
  <si>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</si>
  <si>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</si>
  <si>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</si>
  <si>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</si>
  <si>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</si>
  <si>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</si>
  <si>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</si>
  <si>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</si>
  <si>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</si>
  <si>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</si>
  <si>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</si>
  <si>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</si>
  <si>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</si>
  <si>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</si>
  <si>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</si>
  <si>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</si>
  <si>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</si>
  <si>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</si>
  <si>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</si>
  <si>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</si>
  <si>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</si>
  <si>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</si>
  <si>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</si>
  <si>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</si>
  <si>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</si>
  <si>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</si>
  <si>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</si>
  <si>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</si>
  <si>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</si>
  <si>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</si>
  <si>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</si>
  <si>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</si>
  <si>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</si>
  <si>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</si>
  <si>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</si>
  <si>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</si>
  <si>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</si>
  <si>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</si>
  <si>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</si>
  <si>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</si>
  <si>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</si>
  <si>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</si>
  <si>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</si>
  <si>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</si>
  <si>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</si>
  <si>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</si>
  <si>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</si>
  <si>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</si>
  <si>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</si>
  <si>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</si>
  <si>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</si>
  <si>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</si>
  <si>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</si>
  <si>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</si>
  <si>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</si>
  <si>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</si>
  <si>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</si>
  <si>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</si>
  <si>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</si>
  <si>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</si>
  <si>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</si>
  <si>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</si>
  <si>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</si>
  <si>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</si>
  <si>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</si>
  <si>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</si>
  <si>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</si>
  <si>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</si>
  <si>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</si>
  <si>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</si>
  <si>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</si>
  <si>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</si>
  <si>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</si>
  <si>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</si>
  <si>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</si>
  <si>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</si>
  <si>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</si>
  <si>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</si>
  <si>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</si>
  <si>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</si>
  <si>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</si>
  <si>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</si>
  <si>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</si>
  <si>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</si>
  <si>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</si>
  <si>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</si>
  <si>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</si>
  <si>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</si>
  <si>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</si>
  <si>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</si>
  <si>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</si>
  <si>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</si>
  <si>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</si>
  <si>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</si>
  <si>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</si>
  <si>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</si>
  <si>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</si>
  <si>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</si>
  <si>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</si>
  <si>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</si>
  <si>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</si>
  <si>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</si>
  <si>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</si>
  <si>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</si>
  <si>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</si>
  <si>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</si>
  <si>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</si>
  <si>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</si>
  <si>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</si>
  <si>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</si>
  <si>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</si>
  <si>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</si>
  <si>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</si>
  <si>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</si>
  <si>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</si>
  <si>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</si>
  <si>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</si>
  <si>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</si>
  <si>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</si>
  <si>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</si>
  <si>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</si>
  <si>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</si>
  <si>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</si>
  <si>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</si>
  <si>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</si>
  <si>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</si>
  <si>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</si>
  <si>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</si>
  <si>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</si>
  <si>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</si>
  <si>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</si>
  <si>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</si>
  <si>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</si>
  <si>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</si>
  <si>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</si>
  <si>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</si>
  <si>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</si>
  <si>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</si>
  <si>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</si>
  <si>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</si>
  <si>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</si>
  <si>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</si>
  <si>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</si>
  <si>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</si>
  <si>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</si>
  <si>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</si>
  <si>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</si>
  <si>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</si>
  <si>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</si>
  <si>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</si>
  <si>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</si>
  <si>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</si>
  <si>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</si>
  <si>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</si>
  <si>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</si>
  <si>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</si>
  <si>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</si>
  <si>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</si>
  <si>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</si>
  <si>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</si>
  <si>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</si>
  <si>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</si>
  <si>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</si>
  <si>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</si>
  <si>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</si>
  <si>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</si>
  <si>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</si>
  <si>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</si>
  <si>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</si>
  <si>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</si>
  <si>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</si>
  <si>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</si>
  <si>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</si>
  <si>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</si>
  <si>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</si>
  <si>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</si>
  <si>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</si>
  <si>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</si>
  <si>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</si>
  <si>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</si>
  <si>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</si>
  <si>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</si>
  <si>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</si>
  <si>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</si>
  <si>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</si>
  <si>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</si>
  <si>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</si>
  <si>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</si>
  <si>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</si>
  <si>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</si>
  <si>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</si>
  <si>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</si>
  <si>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</si>
  <si>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</si>
  <si>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</si>
  <si>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</si>
  <si>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</si>
  <si>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</si>
  <si>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</si>
  <si>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</si>
  <si>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</si>
  <si>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</si>
  <si>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</si>
  <si>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</si>
  <si>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</si>
  <si>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</si>
  <si>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</si>
  <si>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</si>
  <si>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</si>
  <si>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</si>
  <si>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</si>
  <si>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</si>
  <si>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</si>
  <si>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</si>
  <si>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</si>
  <si>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</si>
  <si>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</si>
  <si>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</si>
  <si>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</si>
  <si>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</si>
  <si>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</si>
  <si>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</si>
  <si>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</si>
  <si>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</si>
  <si>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</si>
  <si>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</si>
  <si>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</si>
  <si>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</si>
  <si>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</si>
  <si>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</si>
  <si>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</si>
  <si>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</si>
  <si>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</si>
  <si>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</si>
  <si>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</si>
  <si>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</si>
  <si>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</si>
  <si>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</si>
  <si>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</si>
  <si>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</si>
  <si>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</si>
  <si>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</si>
  <si>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</si>
  <si>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</si>
  <si>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</si>
  <si>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</si>
  <si>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</si>
  <si>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</si>
  <si>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</si>
  <si>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</si>
  <si>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</si>
  <si>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</si>
  <si>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</si>
  <si>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</si>
  <si>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</si>
  <si>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</si>
  <si>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</si>
  <si>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</si>
  <si>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</si>
  <si>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</si>
  <si>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</si>
  <si>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</si>
  <si>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</si>
  <si>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</si>
  <si>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</si>
  <si>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</si>
  <si>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</si>
  <si>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</si>
  <si>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</si>
  <si>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</si>
  <si>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</si>
  <si>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</si>
  <si>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</si>
  <si>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</si>
  <si>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</si>
  <si>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</si>
  <si>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</si>
  <si>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</si>
  <si>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</si>
  <si>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</si>
  <si>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</si>
  <si>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</si>
  <si>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</si>
  <si>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</si>
  <si>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</si>
  <si>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</si>
  <si>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</si>
  <si>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</si>
  <si>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</si>
  <si>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</si>
  <si>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</si>
  <si>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</si>
  <si>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</si>
  <si>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</si>
  <si>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</si>
  <si>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</si>
  <si>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</si>
  <si>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</si>
  <si>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</si>
  <si>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</si>
  <si>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</si>
  <si>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</si>
  <si>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</si>
  <si>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</si>
  <si>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</si>
  <si>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</si>
  <si>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</si>
  <si>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</si>
  <si>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</si>
  <si>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</si>
  <si>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</si>
  <si>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</si>
  <si>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</si>
  <si>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</si>
  <si>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</si>
  <si>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</si>
  <si>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</si>
  <si>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</si>
  <si>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</si>
  <si>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</si>
  <si>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</si>
  <si>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</si>
  <si>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</si>
  <si>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</si>
  <si>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</si>
  <si>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</si>
  <si>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</si>
  <si>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</si>
  <si>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</si>
  <si>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</si>
  <si>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</si>
  <si>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</si>
  <si>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</si>
  <si>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</si>
  <si>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</si>
  <si>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</si>
  <si>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</si>
  <si>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</si>
  <si>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</si>
  <si>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</si>
  <si>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</si>
  <si>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</si>
  <si>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</si>
  <si>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</si>
  <si>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</si>
  <si>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</si>
  <si>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</si>
  <si>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</si>
  <si>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</si>
  <si>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</si>
  <si>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</si>
  <si>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</si>
  <si>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</si>
  <si>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</si>
  <si>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</si>
  <si>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</si>
  <si>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</si>
  <si>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</si>
  <si>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</si>
  <si>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</si>
  <si>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</si>
  <si>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</si>
  <si>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</si>
  <si>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</si>
  <si>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</si>
  <si>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</si>
  <si>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</si>
  <si>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</si>
  <si>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</si>
  <si>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</si>
  <si>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</si>
  <si>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</si>
  <si>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</si>
  <si>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</si>
  <si>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</si>
  <si>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</si>
  <si>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</si>
  <si>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</si>
  <si>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</si>
  <si>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</si>
  <si>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</si>
  <si>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</si>
  <si>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</si>
  <si>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</si>
  <si>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</si>
  <si>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</si>
  <si>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</si>
  <si>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</si>
  <si>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</si>
  <si>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</si>
  <si>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</si>
  <si>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</si>
  <si>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</si>
  <si>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</si>
  <si>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</si>
  <si>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</si>
  <si>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</si>
  <si>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</si>
  <si>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</si>
  <si>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</si>
  <si>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</si>
  <si>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</si>
  <si>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</si>
  <si>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</si>
  <si>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</si>
  <si>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</si>
  <si>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</si>
  <si>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</si>
  <si>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</si>
  <si>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</si>
  <si>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</si>
  <si>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</si>
  <si>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</si>
  <si>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</si>
  <si>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</si>
  <si>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</si>
  <si>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</si>
  <si>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</si>
  <si>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</si>
  <si>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</si>
  <si>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</si>
  <si>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</si>
  <si>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</si>
  <si>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</si>
  <si>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</si>
  <si>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</si>
  <si>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</si>
  <si>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</si>
  <si>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</si>
  <si>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</si>
  <si>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</si>
  <si>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</si>
  <si>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</si>
  <si>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</si>
  <si>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</si>
  <si>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</si>
  <si>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</si>
  <si>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</si>
  <si>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</si>
  <si>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</si>
  <si>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</si>
  <si>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</si>
  <si>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</si>
  <si>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</si>
  <si>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</si>
  <si>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</si>
  <si>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</si>
  <si>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</si>
  <si>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</si>
  <si>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</si>
  <si>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</si>
  <si>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</si>
  <si>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</si>
  <si>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</si>
  <si>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</si>
  <si>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</si>
  <si>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</si>
  <si>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</si>
  <si>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</si>
  <si>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</si>
  <si>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</si>
  <si>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</si>
  <si>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</si>
  <si>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</si>
  <si>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</si>
  <si>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</si>
  <si>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</si>
  <si>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</si>
  <si>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</si>
  <si>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</si>
  <si>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</si>
  <si>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</si>
  <si>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</si>
  <si>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</si>
  <si>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</si>
  <si>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</si>
  <si>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</si>
  <si>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</si>
  <si>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</si>
  <si>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</si>
  <si>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</si>
  <si>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</si>
  <si>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</si>
  <si>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</si>
  <si>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</si>
  <si>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</si>
  <si>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</si>
  <si>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</si>
  <si>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</si>
  <si>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</si>
  <si>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</si>
  <si>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</si>
  <si>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</si>
  <si>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</si>
  <si>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</si>
  <si>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</si>
  <si>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</si>
  <si>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</si>
  <si>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</si>
  <si>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</si>
  <si>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</si>
  <si>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</si>
  <si>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</si>
  <si>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</si>
  <si>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</si>
  <si>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</si>
  <si>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</si>
  <si>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</si>
  <si>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</si>
  <si>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</si>
  <si>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</si>
  <si>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</si>
  <si>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</si>
  <si>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</si>
  <si>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</si>
  <si>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</si>
  <si>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</si>
  <si>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</si>
  <si>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</si>
  <si>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</si>
  <si>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</si>
  <si>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</si>
  <si>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</si>
  <si>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</si>
  <si>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</si>
  <si>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</si>
  <si>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</si>
  <si>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</si>
  <si>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</si>
  <si>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</si>
  <si>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</si>
  <si>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</si>
  <si>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</si>
  <si>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</si>
  <si>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</si>
  <si>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</si>
  <si>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</si>
  <si>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</si>
  <si>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</si>
  <si>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</si>
  <si>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</si>
  <si>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</si>
  <si>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</si>
  <si>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</si>
  <si>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</si>
  <si>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</si>
  <si>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</si>
  <si>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</si>
  <si>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</si>
  <si>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</si>
  <si>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</si>
  <si>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</si>
  <si>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</si>
  <si>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</si>
  <si>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</si>
  <si>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</si>
  <si>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</si>
  <si>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</si>
  <si>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</si>
  <si>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</si>
  <si>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</si>
  <si>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</si>
  <si>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</si>
  <si>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</si>
  <si>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</si>
  <si>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</si>
  <si>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</si>
  <si>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</si>
  <si>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</si>
  <si>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</si>
  <si>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</si>
  <si>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</si>
  <si>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</si>
  <si>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</si>
  <si>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</si>
  <si>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</si>
  <si>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</si>
  <si>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</si>
  <si>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</si>
  <si>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</si>
  <si>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</si>
  <si>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</si>
  <si>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</si>
  <si>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</si>
  <si>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</si>
  <si>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</si>
  <si>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</si>
  <si>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</si>
  <si>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</si>
  <si>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</si>
  <si>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</si>
  <si>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</si>
  <si>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</si>
  <si>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</si>
  <si>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</si>
  <si>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</si>
  <si>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</si>
  <si>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</si>
  <si>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</si>
  <si>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</si>
  <si>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</si>
  <si>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</si>
  <si>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</si>
  <si>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</si>
  <si>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</si>
  <si>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</si>
  <si>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</si>
  <si>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</si>
  <si>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</si>
  <si>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</si>
  <si>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</si>
  <si>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</si>
  <si>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</si>
  <si>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</si>
  <si>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</si>
  <si>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</si>
  <si>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</si>
  <si>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</si>
  <si>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</si>
  <si>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</si>
  <si>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</si>
  <si>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</si>
  <si>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</si>
  <si>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</si>
  <si>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</si>
  <si>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</si>
  <si>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</si>
  <si>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</si>
  <si>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</si>
  <si>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</si>
  <si>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</si>
  <si>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</si>
  <si>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</si>
  <si>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</si>
  <si>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</si>
  <si>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</si>
  <si>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</si>
  <si>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</si>
  <si>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</si>
  <si>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</si>
  <si>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</si>
  <si>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</si>
  <si>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</si>
  <si>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</si>
  <si>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</si>
  <si>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</si>
  <si>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</si>
  <si>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</si>
  <si>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</si>
  <si>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</si>
  <si>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</si>
  <si>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</si>
  <si>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</si>
  <si>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</si>
  <si>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</si>
  <si>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</si>
  <si>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</si>
  <si>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</si>
  <si>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</si>
  <si>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</si>
  <si>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</si>
  <si>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</si>
  <si>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</si>
  <si>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</si>
  <si>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</si>
  <si>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</si>
  <si>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</si>
  <si>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</si>
  <si>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</si>
  <si>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</si>
  <si>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</si>
  <si>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</si>
  <si>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</si>
  <si>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</si>
  <si>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</si>
  <si>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</si>
  <si>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</si>
  <si>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</si>
  <si>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</si>
  <si>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</si>
  <si>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</si>
  <si>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</si>
  <si>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</si>
  <si>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</si>
  <si>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</si>
  <si>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</si>
  <si>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</si>
  <si>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</si>
  <si>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</si>
  <si>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</si>
  <si>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</si>
  <si>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</si>
  <si>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</si>
  <si>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</si>
  <si>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</si>
  <si>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</si>
  <si>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</si>
  <si>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</si>
  <si>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</si>
  <si>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</si>
  <si>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</si>
  <si>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</si>
  <si>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</si>
  <si>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</si>
  <si>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</si>
  <si>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</si>
  <si>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</si>
  <si>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</si>
  <si>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</si>
  <si>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</si>
  <si>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</si>
  <si>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</si>
  <si>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</si>
  <si>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</si>
  <si>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</si>
  <si>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</si>
  <si>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</si>
  <si>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</si>
  <si>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</si>
  <si>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</si>
  <si>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</si>
  <si>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</si>
  <si>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</si>
  <si>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</si>
  <si>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</si>
  <si>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</si>
  <si>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</si>
  <si>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</si>
  <si>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</si>
  <si>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</si>
  <si>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</si>
  <si>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</si>
  <si>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</si>
  <si>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</si>
  <si>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</si>
  <si>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</si>
  <si>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</si>
  <si>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</si>
  <si>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</si>
  <si>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</si>
  <si>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</si>
  <si>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</si>
  <si>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</si>
  <si>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</si>
  <si>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</si>
  <si>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</si>
  <si>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</si>
  <si>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</si>
  <si>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</si>
  <si>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</si>
  <si>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</si>
  <si>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</si>
  <si>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</si>
  <si>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</si>
  <si>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</si>
  <si>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</si>
  <si>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</si>
  <si>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</si>
  <si>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</si>
  <si>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</si>
  <si>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</si>
  <si>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</si>
  <si>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</si>
  <si>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</si>
  <si>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</si>
  <si>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</si>
  <si>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</si>
  <si>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</si>
  <si>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</si>
  <si>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</si>
  <si>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</si>
  <si>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</si>
  <si>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</si>
  <si>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</si>
  <si>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</si>
  <si>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</si>
  <si>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</si>
  <si>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</si>
  <si>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</si>
  <si>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</si>
  <si>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</si>
  <si>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</si>
  <si>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</si>
  <si>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</si>
  <si>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</si>
  <si>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</si>
  <si>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</si>
  <si>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</si>
  <si>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</si>
  <si>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</si>
  <si>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</si>
  <si>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</si>
  <si>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</si>
  <si>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</si>
  <si>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</si>
  <si>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</si>
  <si>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</si>
  <si>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</si>
  <si>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</si>
  <si>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</si>
  <si>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</si>
  <si>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</si>
  <si>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</si>
  <si>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</si>
  <si>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</si>
  <si>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</si>
  <si>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</si>
  <si>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</si>
  <si>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</si>
  <si>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</si>
  <si>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</si>
  <si>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</si>
  <si>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</si>
  <si>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</si>
  <si>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</si>
  <si>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</si>
  <si>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</si>
  <si>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</si>
  <si>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</si>
  <si>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</si>
  <si>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</si>
  <si>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</si>
  <si>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</si>
  <si>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</si>
  <si>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</si>
  <si>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</si>
  <si>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</si>
  <si>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</si>
  <si>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</si>
  <si>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</si>
  <si>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</si>
  <si>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</si>
  <si>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</si>
  <si>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</si>
  <si>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</si>
  <si>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</si>
  <si>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</si>
  <si>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</si>
  <si>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</si>
  <si>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</si>
  <si>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</si>
  <si>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</si>
  <si>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</si>
  <si>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</si>
  <si>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</si>
  <si>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</si>
  <si>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</si>
  <si>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</si>
  <si>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</si>
  <si>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</si>
  <si>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</si>
  <si>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</si>
  <si>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</si>
  <si>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</si>
  <si>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</si>
  <si>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</si>
  <si>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</si>
  <si>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</si>
  <si>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</si>
  <si>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</si>
  <si>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</si>
  <si>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</si>
  <si>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</si>
  <si>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</si>
  <si>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</si>
  <si>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</si>
  <si>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</si>
  <si>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</si>
  <si>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</si>
  <si>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</si>
  <si>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</si>
  <si>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</si>
  <si>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</si>
  <si>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</si>
  <si>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</si>
  <si>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</si>
  <si>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</si>
  <si>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</si>
  <si>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</si>
  <si>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</si>
  <si>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</si>
  <si>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</si>
  <si>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</si>
  <si>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</si>
  <si>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</si>
  <si>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</si>
  <si>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</si>
  <si>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</si>
  <si>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</si>
  <si>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</si>
  <si>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</si>
  <si>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</si>
  <si>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</si>
  <si>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</si>
  <si>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</si>
  <si>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</si>
  <si>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</si>
  <si>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</si>
  <si>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</si>
  <si>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</si>
  <si>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</si>
  <si>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</si>
  <si>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</si>
  <si>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</si>
  <si>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</si>
  <si>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</si>
  <si>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</si>
  <si>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</si>
  <si>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</si>
  <si>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</si>
  <si>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</si>
  <si>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</si>
  <si>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</si>
  <si>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</si>
  <si>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</si>
  <si>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</si>
  <si>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</si>
  <si>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</si>
  <si>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</si>
  <si>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</si>
  <si>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</si>
  <si>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</si>
  <si>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</si>
  <si>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</si>
  <si>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</si>
  <si>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</si>
  <si>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</si>
  <si>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</si>
  <si>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</si>
  <si>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</si>
  <si>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</si>
  <si>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</si>
  <si>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</si>
  <si>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</si>
  <si>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</si>
  <si>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</si>
  <si>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</si>
  <si>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</si>
  <si>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</si>
  <si>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</si>
  <si>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</si>
  <si>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</si>
  <si>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</si>
  <si>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</si>
  <si>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</si>
  <si>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</si>
  <si>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</si>
  <si>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</si>
  <si>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</si>
  <si>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</si>
  <si>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</si>
  <si>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</si>
  <si>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</si>
  <si>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</si>
  <si>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</si>
  <si>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</si>
  <si>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</si>
  <si>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</si>
  <si>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</si>
  <si>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</si>
  <si>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</si>
  <si>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</si>
  <si>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</si>
  <si>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</si>
  <si>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</si>
  <si>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</si>
  <si>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</si>
  <si>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</si>
  <si>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</si>
  <si>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</si>
  <si>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</si>
  <si>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</si>
  <si>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</si>
  <si>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</si>
  <si>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</si>
  <si>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</si>
  <si>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</si>
  <si>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</si>
  <si>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</si>
  <si>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</si>
  <si>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</si>
  <si>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</si>
  <si>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</si>
  <si>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</si>
  <si>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</si>
  <si>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</si>
  <si>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</si>
  <si>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</si>
  <si>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</si>
  <si>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</si>
  <si>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</si>
  <si>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</si>
  <si>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</si>
  <si>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</si>
  <si>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</si>
  <si>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</si>
  <si>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</si>
  <si>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</si>
  <si>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</si>
  <si>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</si>
  <si>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</si>
  <si>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</si>
  <si>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</si>
  <si>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</si>
  <si>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</si>
  <si>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</si>
  <si>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</si>
  <si>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</si>
  <si>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</si>
  <si>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</si>
  <si>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</si>
  <si>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</si>
  <si>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</si>
  <si>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</si>
  <si>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</si>
  <si>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</si>
  <si>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</si>
  <si>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</si>
  <si>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</si>
  <si>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</si>
  <si>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</si>
  <si>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</si>
  <si>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</si>
  <si>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</si>
  <si>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</si>
  <si>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</si>
  <si>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</si>
  <si>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</si>
  <si>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</si>
  <si>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</si>
  <si>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</si>
  <si>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</si>
  <si>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</si>
  <si>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</si>
  <si>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</si>
  <si>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</si>
  <si>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</si>
  <si>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</si>
  <si>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</si>
  <si>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</si>
  <si>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</si>
  <si>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</si>
  <si>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</si>
  <si>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</si>
  <si>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</si>
  <si>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</si>
  <si>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</si>
  <si>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</si>
  <si>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</si>
  <si>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</si>
  <si>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</si>
  <si>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</si>
  <si>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</si>
  <si>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</si>
  <si>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</si>
  <si>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</si>
  <si>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</si>
  <si>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</si>
  <si>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</si>
  <si>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</si>
  <si>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</si>
  <si>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</si>
  <si>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</si>
  <si>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</si>
  <si>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</si>
  <si>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</si>
  <si>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</si>
  <si>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</si>
  <si>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</si>
  <si>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</si>
  <si>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</si>
  <si>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</si>
  <si>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</si>
  <si>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</si>
  <si>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</si>
  <si>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</si>
  <si>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</si>
  <si>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</si>
  <si>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</si>
  <si>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</si>
  <si>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</si>
  <si>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</si>
  <si>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</si>
  <si>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</si>
  <si>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</si>
  <si>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</si>
  <si>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</si>
  <si>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</si>
  <si>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</si>
  <si>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</si>
  <si>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</si>
  <si>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</si>
  <si>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</si>
  <si>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</si>
  <si>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</si>
  <si>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</si>
  <si>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</si>
  <si>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</si>
  <si>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</si>
  <si>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</si>
  <si>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</si>
  <si>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</si>
  <si>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</si>
  <si>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</si>
  <si>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</si>
  <si>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</si>
  <si>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</si>
  <si>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</si>
  <si>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</si>
  <si>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</si>
  <si>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</si>
  <si>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</si>
  <si>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</si>
  <si>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</si>
  <si>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</si>
  <si>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</si>
  <si>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</si>
  <si>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</si>
  <si>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</si>
  <si>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</si>
  <si>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</si>
  <si>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</si>
  <si>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</si>
  <si>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</si>
  <si>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</si>
  <si>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</si>
  <si>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</si>
  <si>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</si>
  <si>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</si>
  <si>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</si>
  <si>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</si>
  <si>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</si>
  <si>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</si>
  <si>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</si>
  <si>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</si>
  <si>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</si>
  <si>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</si>
  <si>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</si>
  <si>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</si>
  <si>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</si>
  <si>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</si>
  <si>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</si>
  <si>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</si>
  <si>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</si>
  <si>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</si>
  <si>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</si>
  <si>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</si>
  <si>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</si>
  <si>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</si>
  <si>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</si>
  <si>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</si>
  <si>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</si>
  <si>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</si>
  <si>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</si>
  <si>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</si>
  <si>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</si>
  <si>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</si>
  <si>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</si>
  <si>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</si>
  <si>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</si>
  <si>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</si>
  <si>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</si>
  <si>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</si>
  <si>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</si>
  <si>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</si>
  <si>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</si>
  <si>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</si>
  <si>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</si>
  <si>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</si>
  <si>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</si>
  <si>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</si>
  <si>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</si>
  <si>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</si>
  <si>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</si>
  <si>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</si>
  <si>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</si>
  <si>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</si>
  <si>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</si>
  <si>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</si>
  <si>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</si>
  <si>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</si>
  <si>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</si>
  <si>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</si>
  <si>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</si>
  <si>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</si>
  <si>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</si>
  <si>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</si>
  <si>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</si>
  <si>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</si>
  <si>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</si>
  <si>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</si>
  <si>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</si>
  <si>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</si>
  <si>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</si>
  <si>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</si>
  <si>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</si>
  <si>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</si>
  <si>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</si>
  <si>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</si>
  <si>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</si>
  <si>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</si>
  <si>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</si>
  <si>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</si>
  <si>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</si>
  <si>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</si>
  <si>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</si>
  <si>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</si>
  <si>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</si>
  <si>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</si>
  <si>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</si>
  <si>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</si>
  <si>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</si>
  <si>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</si>
  <si>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</si>
  <si>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</si>
  <si>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</si>
  <si>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</si>
  <si>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</si>
  <si>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</si>
  <si>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</si>
  <si>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</si>
  <si>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</si>
  <si>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</si>
  <si>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</si>
  <si>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</si>
  <si>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</si>
  <si>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</si>
  <si>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</si>
  <si>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</si>
  <si>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</si>
  <si>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</si>
  <si>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</si>
  <si>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</si>
  <si>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</si>
  <si>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</si>
  <si>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</si>
  <si>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</si>
  <si>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</si>
  <si>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</si>
  <si>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</si>
  <si>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</si>
  <si>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</si>
  <si>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</si>
  <si>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</si>
  <si>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</si>
  <si>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</si>
  <si>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</si>
  <si>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</si>
  <si>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</si>
  <si>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</si>
  <si>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</si>
  <si>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</si>
  <si>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</si>
  <si>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</si>
  <si>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</si>
  <si>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</si>
  <si>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</si>
  <si>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</si>
  <si>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</si>
  <si>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</si>
  <si>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</si>
  <si>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</si>
  <si>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</si>
  <si>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</si>
  <si>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</si>
  <si>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</si>
  <si>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</si>
  <si>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</si>
  <si>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</si>
  <si>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</si>
  <si>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</si>
  <si>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</si>
  <si>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</si>
  <si>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</si>
  <si>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</si>
  <si>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</si>
  <si>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</si>
  <si>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</si>
  <si>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</si>
  <si>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</si>
  <si>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</si>
  <si>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</si>
  <si>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</si>
  <si>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</si>
  <si>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</si>
  <si>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</si>
  <si>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</si>
  <si>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</si>
  <si>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</si>
  <si>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</si>
  <si>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</si>
  <si>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</si>
  <si>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</si>
  <si>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</si>
  <si>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</si>
  <si>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</si>
  <si>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</si>
  <si>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</si>
  <si>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</si>
  <si>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</si>
  <si>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</si>
  <si>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</si>
  <si>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</si>
  <si>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</si>
  <si>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</si>
  <si>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</si>
  <si>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</si>
  <si>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</si>
  <si>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</si>
  <si>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</si>
  <si>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</si>
  <si>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</si>
  <si>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</si>
  <si>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</si>
  <si>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</si>
  <si>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</si>
  <si>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</si>
  <si>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</si>
  <si>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</si>
  <si>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</si>
  <si>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</si>
  <si>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</si>
  <si>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</si>
  <si>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</si>
  <si>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</si>
  <si>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</si>
  <si>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</si>
  <si>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</si>
  <si>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</si>
  <si>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</si>
  <si>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</si>
  <si>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</si>
  <si>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</si>
  <si>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</si>
  <si>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</si>
  <si>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</si>
  <si>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</si>
  <si>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</si>
  <si>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</si>
  <si>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</si>
  <si>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</si>
  <si>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</si>
  <si>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</si>
  <si>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</si>
  <si>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</si>
  <si>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</si>
  <si>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</si>
  <si>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</si>
  <si>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</si>
  <si>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</si>
  <si>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</si>
  <si>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</si>
  <si>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</si>
  <si>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</si>
  <si>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</si>
  <si>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</si>
  <si>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</si>
  <si>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</si>
  <si>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</si>
  <si>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</si>
  <si>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</si>
  <si>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</si>
  <si>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</si>
  <si>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</si>
  <si>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</si>
  <si>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</si>
  <si>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</si>
  <si>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</si>
  <si>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</si>
  <si>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</si>
  <si>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</si>
  <si>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</si>
  <si>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</si>
  <si>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</si>
  <si>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</si>
  <si>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</si>
  <si>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</si>
  <si>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</si>
  <si>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</si>
  <si>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</si>
  <si>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</si>
  <si>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</si>
  <si>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</si>
  <si>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</si>
  <si>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</si>
  <si>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</si>
  <si>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</si>
  <si>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</si>
  <si>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</si>
  <si>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</si>
  <si>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</si>
  <si>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</si>
  <si>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</si>
  <si>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</si>
  <si>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</si>
  <si>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</si>
  <si>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</si>
  <si>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</si>
  <si>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</si>
  <si>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</si>
  <si>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</si>
  <si>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</si>
  <si>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</si>
  <si>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</si>
  <si>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</si>
  <si>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</si>
  <si>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</si>
  <si>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</si>
  <si>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</si>
  <si>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</si>
  <si>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</si>
  <si>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</si>
  <si>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</si>
  <si>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</si>
  <si>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</si>
  <si>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</si>
  <si>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</si>
  <si>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</si>
  <si>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</si>
  <si>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</si>
  <si>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</si>
  <si>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</si>
  <si>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</si>
  <si>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</si>
  <si>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</si>
  <si>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</si>
  <si>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</si>
  <si>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</si>
  <si>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</si>
  <si>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</si>
  <si>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</si>
  <si>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</si>
  <si>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</si>
  <si>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</si>
  <si>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</si>
  <si>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</si>
  <si>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</si>
  <si>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</si>
  <si>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</si>
  <si>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</si>
  <si>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</si>
  <si>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</si>
  <si>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</si>
  <si>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</si>
  <si>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</si>
  <si>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</si>
  <si>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</si>
  <si>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</si>
  <si>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</si>
  <si>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</si>
  <si>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</si>
  <si>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</si>
  <si>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</si>
  <si>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</si>
  <si>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</si>
  <si>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</si>
  <si>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</si>
  <si>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</si>
  <si>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</si>
  <si>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</si>
  <si>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</si>
  <si>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</si>
  <si>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</si>
  <si>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</si>
  <si>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</si>
  <si>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</si>
  <si>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</si>
  <si>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</si>
  <si>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</si>
  <si>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</si>
  <si>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</si>
  <si>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</si>
  <si>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</si>
  <si>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</si>
  <si>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</si>
  <si>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</si>
  <si>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</si>
  <si>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</si>
  <si>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</si>
  <si>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</si>
  <si>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</si>
  <si>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</si>
  <si>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</si>
  <si>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</si>
  <si>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</si>
  <si>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</si>
  <si>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</si>
  <si>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</si>
  <si>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</si>
  <si>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</si>
  <si>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</si>
  <si>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</si>
  <si>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</si>
  <si>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</si>
  <si>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</si>
  <si>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</si>
  <si>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</si>
  <si>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</si>
  <si>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</si>
  <si>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</si>
  <si>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</si>
  <si>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</si>
  <si>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</si>
  <si>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</si>
  <si>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</si>
  <si>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</si>
  <si>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</si>
  <si>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</si>
  <si>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</si>
  <si>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</si>
  <si>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</si>
  <si>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</si>
  <si>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</si>
  <si>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</si>
  <si>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</si>
  <si>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</si>
  <si>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</si>
  <si>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</si>
  <si>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</si>
  <si>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</si>
  <si>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</si>
  <si>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</si>
  <si>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</si>
  <si>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</si>
  <si>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</si>
  <si>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</si>
  <si>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</si>
  <si>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</si>
  <si>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</si>
  <si>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</si>
  <si>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</si>
  <si>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</si>
  <si>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</si>
  <si>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</si>
  <si>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</si>
  <si>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</si>
  <si>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</si>
  <si>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</si>
  <si>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</si>
  <si>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</si>
  <si>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</si>
  <si>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</si>
  <si>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</si>
  <si>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</si>
  <si>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</si>
  <si>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</si>
  <si>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</si>
  <si>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</si>
  <si>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</si>
  <si>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</si>
  <si>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</si>
  <si>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</si>
  <si>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</si>
  <si>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</si>
  <si>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</si>
  <si>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</si>
  <si>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</si>
  <si>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</si>
  <si>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</si>
  <si>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</si>
  <si>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</si>
  <si>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</si>
  <si>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</si>
  <si>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</si>
  <si>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</si>
  <si>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</si>
  <si>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</si>
  <si>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</si>
  <si>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</si>
  <si>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</si>
  <si>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</si>
  <si>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</si>
  <si>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</si>
  <si>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</si>
  <si>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</si>
  <si>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</si>
  <si>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</si>
  <si>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</si>
  <si>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</si>
  <si>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</si>
  <si>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</si>
  <si>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</si>
  <si>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</si>
  <si>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</si>
  <si>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</si>
  <si>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</si>
  <si>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</si>
  <si>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</si>
  <si>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</si>
  <si>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</si>
  <si>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</si>
  <si>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</si>
  <si>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</si>
  <si>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</si>
  <si>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</si>
  <si>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</si>
  <si>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</si>
  <si>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</si>
  <si>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</si>
  <si>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</si>
  <si>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</si>
  <si>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</si>
  <si>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</si>
  <si>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</si>
  <si>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</si>
  <si>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</si>
  <si>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</si>
  <si>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</si>
  <si>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</si>
  <si>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</si>
  <si>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</si>
  <si>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</si>
  <si>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</si>
  <si>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</si>
  <si>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</si>
  <si>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</si>
  <si>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</si>
  <si>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</si>
  <si>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</si>
  <si>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</si>
  <si>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</si>
  <si>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</si>
  <si>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</si>
  <si>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</si>
  <si>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</si>
  <si>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</si>
  <si>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</si>
  <si>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</si>
  <si>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</si>
  <si>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</si>
  <si>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</si>
  <si>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</si>
  <si>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</si>
  <si>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</si>
  <si>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</si>
  <si>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</si>
  <si>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</si>
  <si>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</si>
  <si>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</si>
  <si>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</si>
  <si>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</si>
  <si>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</si>
  <si>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</si>
  <si>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</si>
  <si>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</si>
  <si>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</si>
  <si>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</si>
  <si>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</si>
  <si>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</si>
  <si>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</si>
  <si>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</si>
  <si>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</si>
  <si>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</si>
  <si>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</si>
  <si>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</si>
  <si>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</si>
  <si>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</si>
  <si>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</si>
  <si>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</si>
  <si>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</si>
  <si>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</si>
  <si>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</si>
  <si>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</si>
  <si>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</si>
  <si>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</si>
  <si>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</si>
  <si>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</si>
  <si>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</si>
  <si>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</si>
  <si>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</si>
  <si>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</si>
  <si>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</si>
  <si>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</si>
  <si>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</si>
  <si>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</si>
  <si>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</si>
  <si>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</si>
  <si>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</si>
  <si>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</si>
  <si>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</si>
  <si>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</si>
  <si>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</si>
  <si>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</si>
  <si>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</si>
  <si>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</si>
  <si>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</si>
  <si>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</si>
  <si>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</si>
  <si>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</si>
  <si>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</si>
  <si>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</si>
  <si>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</si>
  <si>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</si>
  <si>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</si>
  <si>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</si>
  <si>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</si>
  <si>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</si>
  <si>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</si>
  <si>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</si>
  <si>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</si>
  <si>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</si>
  <si>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</si>
  <si>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</si>
  <si>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</si>
  <si>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</si>
  <si>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</si>
  <si>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</si>
  <si>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</si>
  <si>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</si>
  <si>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</si>
  <si>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</si>
  <si>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</si>
  <si>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</si>
  <si>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</si>
  <si>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</si>
  <si>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</si>
  <si>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</si>
  <si>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</si>
  <si>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</si>
  <si>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</si>
  <si>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</si>
  <si>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</si>
  <si>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</si>
  <si>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</si>
  <si>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</si>
  <si>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</si>
  <si>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</si>
  <si>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</si>
  <si>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</si>
  <si>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</si>
  <si>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</si>
  <si>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</si>
  <si>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</si>
  <si>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</si>
  <si>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</si>
  <si>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</si>
  <si>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</si>
  <si>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</si>
  <si>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</si>
  <si>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</si>
  <si>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</si>
  <si>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</si>
  <si>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</si>
  <si>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</si>
  <si>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</si>
  <si>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</si>
  <si>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</si>
  <si>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</si>
  <si>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</si>
  <si>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</si>
  <si>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</si>
  <si>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</si>
  <si>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</si>
  <si>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</si>
  <si>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</si>
  <si>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</si>
  <si>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</si>
  <si>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</si>
  <si>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</si>
  <si>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</si>
  <si>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</si>
  <si>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</si>
  <si>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</si>
  <si>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</si>
  <si>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</si>
  <si>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</si>
  <si>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</si>
  <si>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</si>
  <si>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</si>
  <si>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</si>
  <si>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</si>
  <si>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</si>
  <si>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</si>
  <si>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</si>
  <si>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</si>
  <si>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</si>
  <si>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</si>
  <si>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</si>
  <si>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</si>
  <si>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</si>
  <si>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</si>
  <si>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</si>
  <si>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</si>
  <si>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</si>
  <si>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</si>
  <si>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</si>
  <si>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</si>
  <si>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</si>
  <si>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</si>
  <si>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</si>
  <si>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</si>
  <si>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</si>
  <si>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</si>
  <si>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</si>
  <si>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</si>
  <si>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</si>
  <si>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</si>
  <si>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</si>
  <si>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</si>
  <si>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</si>
  <si>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</si>
  <si>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</si>
  <si>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</si>
  <si>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</si>
  <si>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</si>
  <si>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</si>
  <si>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</si>
  <si>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</si>
  <si>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</si>
  <si>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</si>
  <si>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</si>
  <si>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</si>
  <si>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</si>
  <si>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</si>
  <si>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</si>
  <si>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</si>
  <si>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</si>
  <si>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</si>
  <si>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</si>
  <si>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</si>
  <si>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</si>
  <si>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</si>
  <si>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</si>
  <si>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</si>
  <si>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</si>
  <si>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</si>
  <si>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</si>
  <si>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</si>
  <si>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</si>
  <si>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</si>
  <si>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</si>
  <si>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</si>
  <si>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</si>
  <si>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</si>
  <si>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</si>
  <si>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</si>
  <si>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</si>
  <si>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</si>
  <si>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</si>
  <si>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</si>
  <si>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</si>
  <si>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</si>
  <si>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</si>
  <si>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</si>
  <si>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</si>
  <si>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</si>
  <si>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</si>
  <si>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</si>
  <si>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</si>
  <si>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</si>
  <si>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</si>
  <si>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</si>
  <si>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</si>
  <si>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</si>
  <si>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</si>
  <si>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</si>
  <si>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</si>
  <si>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</si>
  <si>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</si>
  <si>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</si>
  <si>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</si>
  <si>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</si>
  <si>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</si>
  <si>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</si>
  <si>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</si>
  <si>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</si>
  <si>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</si>
  <si>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</si>
  <si>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</si>
  <si>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</si>
  <si>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</si>
  <si>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</si>
  <si>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</si>
  <si>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</si>
  <si>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</si>
  <si>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</si>
  <si>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</si>
  <si>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</si>
  <si>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</si>
  <si>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</si>
  <si>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</si>
  <si>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</si>
  <si>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</si>
  <si>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</si>
  <si>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</si>
  <si>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</si>
  <si>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</si>
  <si>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</si>
  <si>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</si>
  <si>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</si>
  <si>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</si>
  <si>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</si>
  <si>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</si>
  <si>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</si>
  <si>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</si>
  <si>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</si>
  <si>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</si>
  <si>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</si>
  <si>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</si>
  <si>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</si>
  <si>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</si>
  <si>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</si>
  <si>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</si>
  <si>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</si>
  <si>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</si>
  <si>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</si>
  <si>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</si>
  <si>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</si>
  <si>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</si>
  <si>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</si>
  <si>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</si>
  <si>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</si>
  <si>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</si>
  <si>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</si>
  <si>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</si>
  <si>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</si>
  <si>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</si>
  <si>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</si>
  <si>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</si>
  <si>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</si>
  <si>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</si>
  <si>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</si>
  <si>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</si>
  <si>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</si>
  <si>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</si>
  <si>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</si>
  <si>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</si>
  <si>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</si>
  <si>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</si>
  <si>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</si>
  <si>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</si>
  <si>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</si>
  <si>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</si>
  <si>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</si>
  <si>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</si>
  <si>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</si>
  <si>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</si>
  <si>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</si>
  <si>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</si>
  <si>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</si>
  <si>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</si>
  <si>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</si>
  <si>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</si>
  <si>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</si>
  <si>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</si>
  <si>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</si>
  <si>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</si>
  <si>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</si>
  <si>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</si>
  <si>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</si>
  <si>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</si>
  <si>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</si>
  <si>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</si>
  <si>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</si>
  <si>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</si>
  <si>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</si>
  <si>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</si>
  <si>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</si>
  <si>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</si>
  <si>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</si>
  <si>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</si>
  <si>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</si>
  <si>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</si>
  <si>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</si>
  <si>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</si>
  <si>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</si>
  <si>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</si>
  <si>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</si>
  <si>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</si>
  <si>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</si>
  <si>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</si>
  <si>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</si>
  <si>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</si>
  <si>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</si>
  <si>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</si>
  <si>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</si>
  <si>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</si>
  <si>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</si>
  <si>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</si>
  <si>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</si>
  <si>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</si>
  <si>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</si>
  <si>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</si>
  <si>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</si>
  <si>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</si>
  <si>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</si>
  <si>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</si>
  <si>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</si>
  <si>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</si>
  <si>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</si>
  <si>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</si>
  <si>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</si>
  <si>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</si>
  <si>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</si>
  <si>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</si>
  <si>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</si>
  <si>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</si>
  <si>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</si>
  <si>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</si>
  <si>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</si>
  <si>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</si>
  <si>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</si>
  <si>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</si>
  <si>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</si>
  <si>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</si>
  <si>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</si>
  <si>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</si>
  <si>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</si>
  <si>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</si>
  <si>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</si>
  <si>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</si>
  <si>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</si>
  <si>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</si>
  <si>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</si>
  <si>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</si>
  <si>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</si>
  <si>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</si>
  <si>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</si>
  <si>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</si>
  <si>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</si>
  <si>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</si>
  <si>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</si>
  <si>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</si>
  <si>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</si>
  <si>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</si>
  <si>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</si>
  <si>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</si>
  <si>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</si>
  <si>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</si>
  <si>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</si>
  <si>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</si>
  <si>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</si>
  <si>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</si>
  <si>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</si>
  <si>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</si>
  <si>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</si>
  <si>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</si>
  <si>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</si>
  <si>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</si>
  <si>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</si>
  <si>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</si>
  <si>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</si>
  <si>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</si>
  <si>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</si>
  <si>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</si>
  <si>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</si>
  <si>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</si>
  <si>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</si>
  <si>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</si>
  <si>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</si>
  <si>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</si>
  <si>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</si>
  <si>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</si>
  <si>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</si>
  <si>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</si>
  <si>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</si>
  <si>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</si>
  <si>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</si>
  <si>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</si>
  <si>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</si>
  <si>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</si>
  <si>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</si>
  <si>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</si>
  <si>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</si>
  <si>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</si>
  <si>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</si>
  <si>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</si>
  <si>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</si>
  <si>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</si>
  <si>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</si>
  <si>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</si>
  <si>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</si>
  <si>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</si>
  <si>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</si>
  <si>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</si>
  <si>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</si>
  <si>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</si>
  <si>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</si>
  <si>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</si>
  <si>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</si>
  <si>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</si>
  <si>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</si>
  <si>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</si>
  <si>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</si>
  <si>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</si>
  <si>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</si>
  <si>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</si>
  <si>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</si>
  <si>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</si>
  <si>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</si>
  <si>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</si>
  <si>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</si>
  <si>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</si>
  <si>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</si>
  <si>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</si>
  <si>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</si>
  <si>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</si>
  <si>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</si>
  <si>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</si>
  <si>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</si>
  <si>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</si>
  <si>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</si>
  <si>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</si>
  <si>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</si>
  <si>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</si>
  <si>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</si>
  <si>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</si>
  <si>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</si>
  <si>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</si>
  <si>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</si>
  <si>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</si>
  <si>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</si>
  <si>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</si>
  <si>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</si>
  <si>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</si>
  <si>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</si>
  <si>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</si>
  <si>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</si>
  <si>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</si>
  <si>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</si>
  <si>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</si>
  <si>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</si>
  <si>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</si>
  <si>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</si>
  <si>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</si>
  <si>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</si>
  <si>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</si>
  <si>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</si>
  <si>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</si>
  <si>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</si>
  <si>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</si>
  <si>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</si>
  <si>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</si>
  <si>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</si>
  <si>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</si>
  <si>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</si>
  <si>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</si>
  <si>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</si>
  <si>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</si>
  <si>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</si>
  <si>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</si>
  <si>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</si>
  <si>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</si>
  <si>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</si>
  <si>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</si>
  <si>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</si>
  <si>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</si>
  <si>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</si>
  <si>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</si>
  <si>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</si>
  <si>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</si>
  <si>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</si>
  <si>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</si>
  <si>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</si>
  <si>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</si>
  <si>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</si>
  <si>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</si>
  <si>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</si>
  <si>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</si>
  <si>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</si>
  <si>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</si>
  <si>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</si>
  <si>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</si>
  <si>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</si>
  <si>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</si>
  <si>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</si>
  <si>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</si>
  <si>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</si>
  <si>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</si>
  <si>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</si>
  <si>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</si>
  <si>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</si>
  <si>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</si>
  <si>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</si>
  <si>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</si>
  <si>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</si>
  <si>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</si>
  <si>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</si>
  <si>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</si>
  <si>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</si>
  <si>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</si>
  <si>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</si>
  <si>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</si>
  <si>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</si>
  <si>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</si>
  <si>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</si>
  <si>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</si>
  <si>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</si>
  <si>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</si>
  <si>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</si>
  <si>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</si>
  <si>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</si>
  <si>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</si>
  <si>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</si>
  <si>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</si>
  <si>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</si>
  <si>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</si>
  <si>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</si>
  <si>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</si>
  <si>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</si>
  <si>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</si>
  <si>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</si>
  <si>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</si>
  <si>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</si>
  <si>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</si>
  <si>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</si>
  <si>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</si>
  <si>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</si>
  <si>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</si>
  <si>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</si>
  <si>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</si>
  <si>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</si>
  <si>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</si>
  <si>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</si>
  <si>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</si>
  <si>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</si>
  <si>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</si>
  <si>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</si>
  <si>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</si>
  <si>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</si>
  <si>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</si>
  <si>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</si>
  <si>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</si>
  <si>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</si>
  <si>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</si>
  <si>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</si>
  <si>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</si>
  <si>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</si>
  <si>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</si>
  <si>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</si>
  <si>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</si>
  <si>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</si>
  <si>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</si>
  <si>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</si>
  <si>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</si>
  <si>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</si>
  <si>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</si>
  <si>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</si>
  <si>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</si>
  <si>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</si>
  <si>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</si>
  <si>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</si>
  <si>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</si>
  <si>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</si>
  <si>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</si>
  <si>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</si>
  <si>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</si>
  <si>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</si>
  <si>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</si>
  <si>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</si>
  <si>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</si>
  <si>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</si>
  <si>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</si>
  <si>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</si>
  <si>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</si>
  <si>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</si>
  <si>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</si>
  <si>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</si>
  <si>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</si>
  <si>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</si>
  <si>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</si>
  <si>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</si>
  <si>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</si>
  <si>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</si>
  <si>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</si>
  <si>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</si>
  <si>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</si>
  <si>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</si>
  <si>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</si>
  <si>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</si>
  <si>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</si>
  <si>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</si>
  <si>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</si>
  <si>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</si>
  <si>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</si>
  <si>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</si>
  <si>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</si>
  <si>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</si>
  <si>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</si>
  <si>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</si>
  <si>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</si>
  <si>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</si>
  <si>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</si>
  <si>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</si>
  <si>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</si>
  <si>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</si>
  <si>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</si>
  <si>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</si>
  <si>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</si>
  <si>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</si>
  <si>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</si>
  <si>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</si>
  <si>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</si>
  <si>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</si>
  <si>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</si>
  <si>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</si>
  <si>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</si>
  <si>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</si>
  <si>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</si>
  <si>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</si>
  <si>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</si>
  <si>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</si>
  <si>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</si>
  <si>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</si>
  <si>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</si>
  <si>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</si>
  <si>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</si>
  <si>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</si>
  <si>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</si>
  <si>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</si>
  <si>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</si>
  <si>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</si>
  <si>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</si>
  <si>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</si>
  <si>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</si>
  <si>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</si>
  <si>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</si>
  <si>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</si>
  <si>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</si>
  <si>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</si>
  <si>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</si>
  <si>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</si>
  <si>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</si>
  <si>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</si>
  <si>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</si>
  <si>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</si>
  <si>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</si>
  <si>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</si>
  <si>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</si>
  <si>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</si>
  <si>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</si>
  <si>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</si>
  <si>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</si>
  <si>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</si>
  <si>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</si>
  <si>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</si>
  <si>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</si>
  <si>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</si>
  <si>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</si>
  <si>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</si>
  <si>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</si>
  <si>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</si>
  <si>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</si>
  <si>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</si>
  <si>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</si>
  <si>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</si>
  <si>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</si>
  <si>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</si>
  <si>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</si>
  <si>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</si>
  <si>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</si>
  <si>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</si>
  <si>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</si>
  <si>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</si>
  <si>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</si>
  <si>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</si>
  <si>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</si>
  <si>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</si>
  <si>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</si>
  <si>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</si>
  <si>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</si>
  <si>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</si>
  <si>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</si>
  <si>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</si>
  <si>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</si>
  <si>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</si>
  <si>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</si>
  <si>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</si>
  <si>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</si>
  <si>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</si>
  <si>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</si>
  <si>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</si>
  <si>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</si>
  <si>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</si>
  <si>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</si>
  <si>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</si>
  <si>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</si>
  <si>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</si>
  <si>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</si>
  <si>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</si>
  <si>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</si>
  <si>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</si>
  <si>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</si>
  <si>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</si>
  <si>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</si>
  <si>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</si>
  <si>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</si>
  <si>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</si>
  <si>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</si>
  <si>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</si>
  <si>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</si>
  <si>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</si>
  <si>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</si>
  <si>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</si>
  <si>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</si>
  <si>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</si>
  <si>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</si>
  <si>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</si>
  <si>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</si>
  <si>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</si>
  <si>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</si>
  <si>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</si>
  <si>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</si>
  <si>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</si>
  <si>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</si>
  <si>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</si>
  <si>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</si>
  <si>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</si>
  <si>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</si>
  <si>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</si>
  <si>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</si>
  <si>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</si>
  <si>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</si>
  <si>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</si>
  <si>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</si>
  <si>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</si>
  <si>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</si>
  <si>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</si>
  <si>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</si>
  <si>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</si>
  <si>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</si>
  <si>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</si>
  <si>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</si>
  <si>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</si>
  <si>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</si>
  <si>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</si>
  <si>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</si>
  <si>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</si>
  <si>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</si>
  <si>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</si>
  <si>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</si>
  <si>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</si>
  <si>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</si>
  <si>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</si>
  <si>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</si>
  <si>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</si>
  <si>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</si>
  <si>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</si>
  <si>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</si>
  <si>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</si>
  <si>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</si>
  <si>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</si>
  <si>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</si>
  <si>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</si>
  <si>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</si>
  <si>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</si>
  <si>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</si>
  <si>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</si>
  <si>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</si>
  <si>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</si>
  <si>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</si>
  <si>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</si>
  <si>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</si>
  <si>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</si>
  <si>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</si>
  <si>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</si>
  <si>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</si>
  <si>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</si>
  <si>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</si>
  <si>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</si>
  <si>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</si>
  <si>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</si>
  <si>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</si>
  <si>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</si>
  <si>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</si>
  <si>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</si>
  <si>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</si>
  <si>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</si>
  <si>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</si>
  <si>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</si>
  <si>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</si>
  <si>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</si>
  <si>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</si>
  <si>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</si>
  <si>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</si>
  <si>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</si>
  <si>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</si>
  <si>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</si>
  <si>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</si>
  <si>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</si>
  <si>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</si>
  <si>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</si>
  <si>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</si>
  <si>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</si>
  <si>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</si>
  <si>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</si>
  <si>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</si>
  <si>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</si>
  <si>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</si>
  <si>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</si>
  <si>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</si>
  <si>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</si>
  <si>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</si>
  <si>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</si>
  <si>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</si>
  <si>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</si>
  <si>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</si>
  <si>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</si>
  <si>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</si>
  <si>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</si>
  <si>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</si>
  <si>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</si>
  <si>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</si>
  <si>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</si>
  <si>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</si>
  <si>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</si>
  <si>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</si>
  <si>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</si>
  <si>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</si>
  <si>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</si>
  <si>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</si>
  <si>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</si>
  <si>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</si>
  <si>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</si>
  <si>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</si>
  <si>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</si>
  <si>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</si>
  <si>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</si>
  <si>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</si>
  <si>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</si>
  <si>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</si>
  <si>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</si>
  <si>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</si>
  <si>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</si>
  <si>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</si>
  <si>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</si>
  <si>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</si>
  <si>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</si>
  <si>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</si>
  <si>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</si>
  <si>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</si>
  <si>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</si>
  <si>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</si>
  <si>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</si>
  <si>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</si>
  <si>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</si>
  <si>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</si>
  <si>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</si>
  <si>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</si>
  <si>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</si>
  <si>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</si>
  <si>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</si>
  <si>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</si>
  <si>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</si>
  <si>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</si>
  <si>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</si>
  <si>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</si>
  <si>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</si>
  <si>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</si>
  <si>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</si>
  <si>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</si>
  <si>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</si>
  <si>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</si>
  <si>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</si>
  <si>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</si>
  <si>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</si>
  <si>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</si>
  <si>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</si>
  <si>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</si>
  <si>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</si>
  <si>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</si>
  <si>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</si>
  <si>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</si>
  <si>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</si>
  <si>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</si>
  <si>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</si>
  <si>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</si>
  <si>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</si>
  <si>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</si>
  <si>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</si>
  <si>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</si>
  <si>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</si>
  <si>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</si>
  <si>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</si>
  <si>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</si>
  <si>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</si>
  <si>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</si>
  <si>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</si>
  <si>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</si>
  <si>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</si>
  <si>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</si>
  <si>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</si>
  <si>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</si>
  <si>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</si>
  <si>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</si>
  <si>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</si>
  <si>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</si>
  <si>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</si>
  <si>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</si>
  <si>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</si>
  <si>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</si>
  <si>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</si>
  <si>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</si>
  <si>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</si>
  <si>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</si>
  <si>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</si>
  <si>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</si>
  <si>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</si>
  <si>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</si>
  <si>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</si>
  <si>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</si>
  <si>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</si>
  <si>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</si>
  <si>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</si>
  <si>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</si>
  <si>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</si>
  <si>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</si>
  <si>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</si>
  <si>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</si>
  <si>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</si>
  <si>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</si>
  <si>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</si>
  <si>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</si>
  <si>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</si>
  <si>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</si>
  <si>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</si>
  <si>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</si>
  <si>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</si>
  <si>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</si>
  <si>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</si>
  <si>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</si>
  <si>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</si>
  <si>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</si>
  <si>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</si>
  <si>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</si>
  <si>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</si>
  <si>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</si>
  <si>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</si>
  <si>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</si>
  <si>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</si>
  <si>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</si>
  <si>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</si>
  <si>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</si>
  <si>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</si>
  <si>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</si>
  <si>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</si>
  <si>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</si>
  <si>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</si>
  <si>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</si>
  <si>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</si>
  <si>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</si>
  <si>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</si>
  <si>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</si>
  <si>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</si>
  <si>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</si>
  <si>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</si>
  <si>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</si>
  <si>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</si>
  <si>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</si>
  <si>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</si>
  <si>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</si>
  <si>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</si>
  <si>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</si>
  <si>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</si>
  <si>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</si>
  <si>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</si>
  <si>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</si>
  <si>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</si>
  <si>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</si>
  <si>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</si>
  <si>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</si>
  <si>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</si>
  <si>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</si>
  <si>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</si>
  <si>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</si>
  <si>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</si>
  <si>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</si>
  <si>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</si>
  <si>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</si>
  <si>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</si>
  <si>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</si>
  <si>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</si>
  <si>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</si>
  <si>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</si>
  <si>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</si>
  <si>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</si>
  <si>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</si>
  <si>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</si>
  <si>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</si>
  <si>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</si>
  <si>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</si>
  <si>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</si>
  <si>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</si>
  <si>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</si>
  <si>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</si>
  <si>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</si>
  <si>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</si>
  <si>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</si>
  <si>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</si>
  <si>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</si>
  <si>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</si>
  <si>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</si>
  <si>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</si>
  <si>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</si>
  <si>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</si>
  <si>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</si>
  <si>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</si>
  <si>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</si>
  <si>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</si>
  <si>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</si>
  <si>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</si>
  <si>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</si>
  <si>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</si>
  <si>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</si>
  <si>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</si>
  <si>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</si>
  <si>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</si>
  <si>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</si>
  <si>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</si>
  <si>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</si>
  <si>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</si>
  <si>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</si>
  <si>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</si>
  <si>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</si>
  <si>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</si>
  <si>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</si>
  <si>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</si>
  <si>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</si>
  <si>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</si>
  <si>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</si>
  <si>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</si>
  <si>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</si>
  <si>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</si>
  <si>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</si>
  <si>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</si>
  <si>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</si>
  <si>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</si>
  <si>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</si>
  <si>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</si>
  <si>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</si>
  <si>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</si>
  <si>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</si>
  <si>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</si>
  <si>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</si>
  <si>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</si>
  <si>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</si>
  <si>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</si>
  <si>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</si>
  <si>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</si>
  <si>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</si>
  <si>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</si>
  <si>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</si>
  <si>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</si>
  <si>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</si>
  <si>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</si>
  <si>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</si>
  <si>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</si>
  <si>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</si>
  <si>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</si>
  <si>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</si>
  <si>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</si>
  <si>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</si>
  <si>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</si>
  <si>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</si>
  <si>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</si>
  <si>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</si>
  <si>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</si>
  <si>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</si>
  <si>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</si>
  <si>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</si>
  <si>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</si>
  <si>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</si>
  <si>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</si>
  <si>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</si>
  <si>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</si>
  <si>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</si>
  <si>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</si>
  <si>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</si>
  <si>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</si>
  <si>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</si>
  <si>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</si>
  <si>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</si>
  <si>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</si>
  <si>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</si>
  <si>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</si>
  <si>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</si>
  <si>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</si>
  <si>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</si>
  <si>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</si>
  <si>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</si>
  <si>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</si>
  <si>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</si>
  <si>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</si>
  <si>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</si>
  <si>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</si>
  <si>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</si>
  <si>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</si>
  <si>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</si>
  <si>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</si>
  <si>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</si>
  <si>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</si>
  <si>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</si>
  <si>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</si>
  <si>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</si>
  <si>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</si>
  <si>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</si>
  <si>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</si>
  <si>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</si>
  <si>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</si>
  <si>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</si>
  <si>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</si>
  <si>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</si>
  <si>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</si>
  <si>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</si>
  <si>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</si>
  <si>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</si>
  <si>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</si>
  <si>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</si>
  <si>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</si>
  <si>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</si>
  <si>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</si>
  <si>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</si>
  <si>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</si>
  <si>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</si>
  <si>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</si>
  <si>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</si>
  <si>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</si>
  <si>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</si>
  <si>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</si>
  <si>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</si>
  <si>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</si>
  <si>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</si>
  <si>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</si>
  <si>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</si>
  <si>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</si>
  <si>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</si>
  <si>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</si>
  <si>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</si>
  <si>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</si>
  <si>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</si>
  <si>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</si>
  <si>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</si>
  <si>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</si>
  <si>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</si>
  <si>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</si>
  <si>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</si>
  <si>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</si>
  <si>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</si>
  <si>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</si>
  <si>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</si>
  <si>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</si>
  <si>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</si>
  <si>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</si>
  <si>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</si>
  <si>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</si>
  <si>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</si>
  <si>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</si>
  <si>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</si>
  <si>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</si>
  <si>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</si>
  <si>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</si>
  <si>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</si>
  <si>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</si>
  <si>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</si>
  <si>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</si>
  <si>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</si>
  <si>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</si>
  <si>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</si>
  <si>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</si>
  <si>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</si>
  <si>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</si>
  <si>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</si>
  <si>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</si>
  <si>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</si>
  <si>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</si>
  <si>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</si>
  <si>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</si>
  <si>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</si>
  <si>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</si>
  <si>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</si>
  <si>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</si>
  <si>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</si>
  <si>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</si>
  <si>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</si>
  <si>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</si>
  <si>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</si>
  <si>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</si>
  <si>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</si>
  <si>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</si>
  <si>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</si>
  <si>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</si>
  <si>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</si>
  <si>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</si>
  <si>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</si>
  <si>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</si>
  <si>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</si>
  <si>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</si>
  <si>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</si>
  <si>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</si>
  <si>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</si>
  <si>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</si>
  <si>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</si>
  <si>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</si>
  <si>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</si>
  <si>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</si>
  <si>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</si>
  <si>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</si>
  <si>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</si>
  <si>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</si>
  <si>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</si>
  <si>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</si>
  <si>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</si>
  <si>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</si>
  <si>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</si>
  <si>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</si>
  <si>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</si>
  <si>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</si>
  <si>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</si>
  <si>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</si>
  <si>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</si>
  <si>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</si>
  <si>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</si>
  <si>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</si>
  <si>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</si>
  <si>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</si>
  <si>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</si>
  <si>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</si>
  <si>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</si>
  <si>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</si>
  <si>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</si>
  <si>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</si>
  <si>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</si>
  <si>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</si>
  <si>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</si>
  <si>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</si>
  <si>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</si>
  <si>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</si>
  <si>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</si>
  <si>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</si>
  <si>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</si>
  <si>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</si>
  <si>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</si>
  <si>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</si>
  <si>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</si>
  <si>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</si>
  <si>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</si>
  <si>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</si>
  <si>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</si>
  <si>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</si>
  <si>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</si>
  <si>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</si>
  <si>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</si>
  <si>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</si>
  <si>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</si>
  <si>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</si>
  <si>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</si>
  <si>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</si>
  <si>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</si>
  <si>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</si>
  <si>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</si>
  <si>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</si>
  <si>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</si>
  <si>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</si>
  <si>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</si>
  <si>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</si>
  <si>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</si>
  <si>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</si>
  <si>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</si>
  <si>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</si>
  <si>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</si>
  <si>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</si>
  <si>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</si>
  <si>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</si>
  <si>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</si>
  <si>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</si>
  <si>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</si>
  <si>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</si>
  <si>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</si>
  <si>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</si>
  <si>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</si>
  <si>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</si>
  <si>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</si>
  <si>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</si>
  <si>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</si>
  <si>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</si>
  <si>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</si>
  <si>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</si>
  <si>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</si>
  <si>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</si>
  <si>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</si>
  <si>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</si>
  <si>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</si>
  <si>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</si>
  <si>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</si>
  <si>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</si>
  <si>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</si>
  <si>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</si>
  <si>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</si>
  <si>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</si>
  <si>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</si>
  <si>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</si>
  <si>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</si>
  <si>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</si>
  <si>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</si>
  <si>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</si>
  <si>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</si>
  <si>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</si>
  <si>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</si>
  <si>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</si>
  <si>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</si>
  <si>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</si>
  <si>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</si>
  <si>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</si>
  <si>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</si>
  <si>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</si>
  <si>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</si>
  <si>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</si>
  <si>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</si>
  <si>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</si>
  <si>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</si>
  <si>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</si>
  <si>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</si>
  <si>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</si>
  <si>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</si>
  <si>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</si>
  <si>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</si>
  <si>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</si>
  <si>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</si>
  <si>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</si>
  <si>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</si>
  <si>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</si>
  <si>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</si>
  <si>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</si>
  <si>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</si>
  <si>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</si>
  <si>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</si>
  <si>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</si>
  <si>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</si>
  <si>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</si>
  <si>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</si>
  <si>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</si>
  <si>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</si>
  <si>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</si>
  <si>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</si>
  <si>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</si>
  <si>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</si>
  <si>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</si>
  <si>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</si>
  <si>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</si>
  <si>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</si>
  <si>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</si>
  <si>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</si>
  <si>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</si>
  <si>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</si>
  <si>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</si>
  <si>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</si>
  <si>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</si>
  <si>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</si>
  <si>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</si>
  <si>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</si>
  <si>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</si>
  <si>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</si>
  <si>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</si>
  <si>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</si>
  <si>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</si>
  <si>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</si>
  <si>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</si>
  <si>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</si>
  <si>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</si>
  <si>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</si>
  <si>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</si>
  <si>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</si>
  <si>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</si>
  <si>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</si>
  <si>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</si>
  <si>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</si>
  <si>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</si>
  <si>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</si>
  <si>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</si>
  <si>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</si>
  <si>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</si>
  <si>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</si>
  <si>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</si>
  <si>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</si>
  <si>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</si>
  <si>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</si>
  <si>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</si>
  <si>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</si>
  <si>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</si>
  <si>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</si>
  <si>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</si>
  <si>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</si>
  <si>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</si>
  <si>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</si>
  <si>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</si>
  <si>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</si>
  <si>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</si>
  <si>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</si>
  <si>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</si>
  <si>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</si>
  <si>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</si>
  <si>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</si>
  <si>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</si>
  <si>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</si>
  <si>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</si>
  <si>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</si>
  <si>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</si>
  <si>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</si>
  <si>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</si>
  <si>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</si>
  <si>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</si>
  <si>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</si>
  <si>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</si>
  <si>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</si>
  <si>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</si>
  <si>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</si>
  <si>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</si>
  <si>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</si>
  <si>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</si>
  <si>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</si>
  <si>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</si>
  <si>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</si>
  <si>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</si>
  <si>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</si>
  <si>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</si>
  <si>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</si>
  <si>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</si>
  <si>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</si>
  <si>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</si>
  <si>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</si>
  <si>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</si>
  <si>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</si>
  <si>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</si>
  <si>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</si>
  <si>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</si>
  <si>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</si>
  <si>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</si>
  <si>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</si>
  <si>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</si>
  <si>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</si>
  <si>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</si>
  <si>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</si>
  <si>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</si>
  <si>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</si>
  <si>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</si>
  <si>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</si>
  <si>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</si>
  <si>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</si>
  <si>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</si>
  <si>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</si>
  <si>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</si>
  <si>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</si>
  <si>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</si>
  <si>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</si>
  <si>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</si>
  <si>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</si>
  <si>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</si>
  <si>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</si>
  <si>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</si>
  <si>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</si>
  <si>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</si>
  <si>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</si>
  <si>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</si>
  <si>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</si>
  <si>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</si>
  <si>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</si>
  <si>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</si>
  <si>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</si>
  <si>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</si>
  <si>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</si>
  <si>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</si>
  <si>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</si>
  <si>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</si>
  <si>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</si>
  <si>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</si>
  <si>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</si>
  <si>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</si>
  <si>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</si>
  <si>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</si>
  <si>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</si>
  <si>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</si>
  <si>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</si>
  <si>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</si>
  <si>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</si>
  <si>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</si>
  <si>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</si>
  <si>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</si>
  <si>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</si>
  <si>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</si>
  <si>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</si>
  <si>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</si>
  <si>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</si>
  <si>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</si>
  <si>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</si>
  <si>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</si>
  <si>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</si>
  <si>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</si>
  <si>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</si>
  <si>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</si>
  <si>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</si>
  <si>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</si>
  <si>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</si>
  <si>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</si>
  <si>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</si>
  <si>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</si>
  <si>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</si>
  <si>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</si>
  <si>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</si>
  <si>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</si>
  <si>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</si>
  <si>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</si>
  <si>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</si>
  <si>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</si>
  <si>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</si>
  <si>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</si>
  <si>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</si>
  <si>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</si>
  <si>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</si>
  <si>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</si>
  <si>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</si>
  <si>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</si>
  <si>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</si>
  <si>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</si>
  <si>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</si>
  <si>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</si>
  <si>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</si>
  <si>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</si>
  <si>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</si>
  <si>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</si>
  <si>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</si>
  <si>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</si>
  <si>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</si>
  <si>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</si>
  <si>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</si>
  <si>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</si>
  <si>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</si>
  <si>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</si>
  <si>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</si>
  <si>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</si>
  <si>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</si>
  <si>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</si>
  <si>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</si>
  <si>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</si>
  <si>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</si>
  <si>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</si>
  <si>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</si>
  <si>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</si>
  <si>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</si>
  <si>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</si>
  <si>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</si>
  <si>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</si>
  <si>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</si>
  <si>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</si>
  <si>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</si>
  <si>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</si>
  <si>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</si>
  <si>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</si>
  <si>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</si>
  <si>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</si>
  <si>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</si>
  <si>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</si>
  <si>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</si>
  <si>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</si>
  <si>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</si>
  <si>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</si>
  <si>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</si>
  <si>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</si>
  <si>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</si>
  <si>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</si>
  <si>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</si>
  <si>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</si>
  <si>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</si>
  <si>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</si>
  <si>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</si>
  <si>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</si>
  <si>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</si>
  <si>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</si>
  <si>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</si>
  <si>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</si>
  <si>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</si>
  <si>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</si>
  <si>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</si>
  <si>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</si>
  <si>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</si>
  <si>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</si>
  <si>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</si>
  <si>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</si>
  <si>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</si>
  <si>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</si>
  <si>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</si>
  <si>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</si>
  <si>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</si>
  <si>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</si>
  <si>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</si>
  <si>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</si>
  <si>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</si>
  <si>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</si>
  <si>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</si>
  <si>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</si>
  <si>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</si>
  <si>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</si>
  <si>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</si>
  <si>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</si>
  <si>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</si>
  <si>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</si>
  <si>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</si>
  <si>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</si>
  <si>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</si>
  <si>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</si>
  <si>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</si>
  <si>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</si>
  <si>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</si>
  <si>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</si>
  <si>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</si>
  <si>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</si>
  <si>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</si>
  <si>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</si>
  <si>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</si>
  <si>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</si>
  <si>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</si>
  <si>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</si>
  <si>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</si>
  <si>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</si>
  <si>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</si>
  <si>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</si>
  <si>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</si>
  <si>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</si>
  <si>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</si>
  <si>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</si>
  <si>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</si>
  <si>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</si>
  <si>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</si>
  <si>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</si>
  <si>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</si>
  <si>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</si>
  <si>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</si>
  <si>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</si>
  <si>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</si>
  <si>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</si>
  <si>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</si>
  <si>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</si>
  <si>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</si>
  <si>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</si>
  <si>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</si>
  <si>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</si>
  <si>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</si>
  <si>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</si>
  <si>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</si>
  <si>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</si>
  <si>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</si>
  <si>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</si>
  <si>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</si>
  <si>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</si>
  <si>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</si>
  <si>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</si>
  <si>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</si>
  <si>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</si>
  <si>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</si>
  <si>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</si>
  <si>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</si>
  <si>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</si>
  <si>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</si>
  <si>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</si>
  <si>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</si>
  <si>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</si>
  <si>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</si>
  <si>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</si>
  <si>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</si>
  <si>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</si>
  <si>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</si>
  <si>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</si>
  <si>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</si>
  <si>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</si>
  <si>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</si>
  <si>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</si>
  <si>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</si>
  <si>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</si>
  <si>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</si>
  <si>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</si>
  <si>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</si>
  <si>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</si>
  <si>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</si>
  <si>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</si>
  <si>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</si>
  <si>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</si>
  <si>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</si>
  <si>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</si>
  <si>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</si>
  <si>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</si>
  <si>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</si>
  <si>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</si>
  <si>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</si>
  <si>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</si>
  <si>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</si>
  <si>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</si>
  <si>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</si>
  <si>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</si>
  <si>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</si>
  <si>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</si>
  <si>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</si>
  <si>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</si>
  <si>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</si>
  <si>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</si>
  <si>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</si>
  <si>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</si>
  <si>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</si>
  <si>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</si>
  <si>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</si>
  <si>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</si>
  <si>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</si>
  <si>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</si>
  <si>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</si>
  <si>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</si>
  <si>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</si>
  <si>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</si>
  <si>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</si>
  <si>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</si>
  <si>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</si>
  <si>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</si>
  <si>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</si>
  <si>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</si>
  <si>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</si>
  <si>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</si>
  <si>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</si>
  <si>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</si>
  <si>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</si>
  <si>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</si>
  <si>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</si>
  <si>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</si>
  <si>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</si>
  <si>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</si>
  <si>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</si>
  <si>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</si>
  <si>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</si>
  <si>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</si>
  <si>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</si>
  <si>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</si>
  <si>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</si>
  <si>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</si>
  <si>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</si>
  <si>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</si>
  <si>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</si>
  <si>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</si>
  <si>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</si>
  <si>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</si>
  <si>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</si>
  <si>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</si>
  <si>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</si>
  <si>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</si>
  <si>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</si>
  <si>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</si>
  <si>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</si>
  <si>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</si>
  <si>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</si>
  <si>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</si>
  <si>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</si>
  <si>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</si>
  <si>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</si>
  <si>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</si>
  <si>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</si>
  <si>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</si>
  <si>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</si>
  <si>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</si>
  <si>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</si>
  <si>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</si>
  <si>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</si>
  <si>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</si>
  <si>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</si>
  <si>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</si>
  <si>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</si>
  <si>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</si>
  <si>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</si>
  <si>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</si>
  <si>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</si>
  <si>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</si>
  <si>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</si>
  <si>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</si>
  <si>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</si>
  <si>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</si>
  <si>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</si>
  <si>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</si>
  <si>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</si>
  <si>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</si>
  <si>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</si>
  <si>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</si>
  <si>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</si>
  <si>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</si>
  <si>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</si>
  <si>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</si>
  <si>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</si>
  <si>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</si>
  <si>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</si>
  <si>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</si>
  <si>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</si>
  <si>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</si>
  <si>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</si>
  <si>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</si>
  <si>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</si>
  <si>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</si>
  <si>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</si>
  <si>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</si>
  <si>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</si>
  <si>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</si>
  <si>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</si>
  <si>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</si>
  <si>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</si>
  <si>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</si>
  <si>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</si>
  <si>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</si>
  <si>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</si>
  <si>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</si>
  <si>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</si>
  <si>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</si>
  <si>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</si>
  <si>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</si>
  <si>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</si>
  <si>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</si>
  <si>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</si>
  <si>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</si>
  <si>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</si>
  <si>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</si>
  <si>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</si>
  <si>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</si>
  <si>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</si>
  <si>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</si>
  <si>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</si>
  <si>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</si>
  <si>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</si>
  <si>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</si>
  <si>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</si>
  <si>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</si>
  <si>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</si>
  <si>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</si>
  <si>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</si>
  <si>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</si>
  <si>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</si>
  <si>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</si>
  <si>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</si>
  <si>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</si>
  <si>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</si>
  <si>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</si>
  <si>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</si>
  <si>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</si>
  <si>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</si>
  <si>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</si>
  <si>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</si>
  <si>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</si>
  <si>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</si>
  <si>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</si>
  <si>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</si>
  <si>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</si>
  <si>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</si>
  <si>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</si>
  <si>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</si>
  <si>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</si>
  <si>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</si>
  <si>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</si>
  <si>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</si>
  <si>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</si>
  <si>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</si>
  <si>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</si>
  <si>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</si>
  <si>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</si>
  <si>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</si>
  <si>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</si>
  <si>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</si>
  <si>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</si>
  <si>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</si>
  <si>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</si>
  <si>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</si>
  <si>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</si>
  <si>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</si>
  <si>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</si>
  <si>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</si>
  <si>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</si>
  <si>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</si>
  <si>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</si>
  <si>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</si>
  <si>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</si>
  <si>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</si>
  <si>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</si>
  <si>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</si>
  <si>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</si>
  <si>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</si>
  <si>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</si>
  <si>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</si>
  <si>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</si>
  <si>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</si>
  <si>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</si>
  <si>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</si>
  <si>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</si>
  <si>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</si>
  <si>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</si>
  <si>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</si>
  <si>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</si>
  <si>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</si>
  <si>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</si>
  <si>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</si>
  <si>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</si>
  <si>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</si>
  <si>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</si>
  <si>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</si>
  <si>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</si>
  <si>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</si>
  <si>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</si>
  <si>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</si>
  <si>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</si>
  <si>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</si>
  <si>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</si>
  <si>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</si>
  <si>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</si>
  <si>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</si>
  <si>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</si>
  <si>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</si>
  <si>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</si>
  <si>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</si>
  <si>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</si>
  <si>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</si>
  <si>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</si>
  <si>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</si>
  <si>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</si>
  <si>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</si>
  <si>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</si>
  <si>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</si>
  <si>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</si>
  <si>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</si>
  <si>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</si>
  <si>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</si>
  <si>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</si>
  <si>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</si>
  <si>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</si>
  <si>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</si>
  <si>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</si>
  <si>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</si>
  <si>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</si>
  <si>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</si>
  <si>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</si>
  <si>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</si>
  <si>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</si>
  <si>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</si>
  <si>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</si>
  <si>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</si>
  <si>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</si>
  <si>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</si>
  <si>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</si>
  <si>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</si>
  <si>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</si>
  <si>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</si>
  <si>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</si>
  <si>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</si>
  <si>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</si>
  <si>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</si>
  <si>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</si>
  <si>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</si>
  <si>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</si>
  <si>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</si>
  <si>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</si>
  <si>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</si>
  <si>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</si>
  <si>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</si>
  <si>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</si>
  <si>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</si>
  <si>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</si>
  <si>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</si>
  <si>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</si>
  <si>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</si>
  <si>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</si>
  <si>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</si>
  <si>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</si>
  <si>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</si>
  <si>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</si>
  <si>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</si>
  <si>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</si>
  <si>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</si>
  <si>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</si>
  <si>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</si>
  <si>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</si>
  <si>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</si>
  <si>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</si>
  <si>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</si>
  <si>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</si>
  <si>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</si>
  <si>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</si>
  <si>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</si>
  <si>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</si>
  <si>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</si>
  <si>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</si>
  <si>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</si>
  <si>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</si>
  <si>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</si>
  <si>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</si>
  <si>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</si>
  <si>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</si>
  <si>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</si>
  <si>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</si>
  <si>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</si>
  <si>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</si>
  <si>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</si>
  <si>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</si>
  <si>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</si>
  <si>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</si>
  <si>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</si>
  <si>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</si>
  <si>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</si>
  <si>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</si>
  <si>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</si>
  <si>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</si>
  <si>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</si>
  <si>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</si>
  <si>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</si>
  <si>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</si>
  <si>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</si>
  <si>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</si>
  <si>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</si>
  <si>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</si>
  <si>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</si>
  <si>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</si>
  <si>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</si>
  <si>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</si>
  <si>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</si>
  <si>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</si>
  <si>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</si>
  <si>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</si>
  <si>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</si>
  <si>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</si>
  <si>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</si>
  <si>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</si>
  <si>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</si>
  <si>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</si>
  <si>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</si>
  <si>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</si>
  <si>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</si>
  <si>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</si>
  <si>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</si>
  <si>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</si>
  <si>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</si>
  <si>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</si>
  <si>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</si>
  <si>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</si>
  <si>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</si>
  <si>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</si>
  <si>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</si>
  <si>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</si>
  <si>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</si>
  <si>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</si>
  <si>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</si>
  <si>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</si>
  <si>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</si>
  <si>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</si>
  <si>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</si>
  <si>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</si>
  <si>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</si>
  <si>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</si>
  <si>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</si>
  <si>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</si>
  <si>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</si>
  <si>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</si>
  <si>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</si>
  <si>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</si>
  <si>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</si>
  <si>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</si>
  <si>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</si>
  <si>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</si>
  <si>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</si>
  <si>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</si>
  <si>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</si>
  <si>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</si>
  <si>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</si>
  <si>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</si>
  <si>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</si>
  <si>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</si>
  <si>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</si>
  <si>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</si>
  <si>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</si>
  <si>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</si>
  <si>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</si>
  <si>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</si>
  <si>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</si>
  <si>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</si>
  <si>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</si>
  <si>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</si>
  <si>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</si>
  <si>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</si>
  <si>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</si>
  <si>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</si>
  <si>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</si>
  <si>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</si>
  <si>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</si>
  <si>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</si>
  <si>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</si>
  <si>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</si>
  <si>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</si>
  <si>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</si>
  <si>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</si>
  <si>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</si>
  <si>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</si>
  <si>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</si>
  <si>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</si>
  <si>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</si>
  <si>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</si>
  <si>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</si>
  <si>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</si>
  <si>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</si>
  <si>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</si>
  <si>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</si>
  <si>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</si>
  <si>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</si>
  <si>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</si>
  <si>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</si>
  <si>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</si>
  <si>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</si>
  <si>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</si>
  <si>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</si>
  <si>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</si>
  <si>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</si>
  <si>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</si>
  <si>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</si>
  <si>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</si>
  <si>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</si>
  <si>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</si>
  <si>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</si>
  <si>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</si>
  <si>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</si>
  <si>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</si>
  <si>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</si>
  <si>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</si>
  <si>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</si>
  <si>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</si>
  <si>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</si>
  <si>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</si>
  <si>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</si>
  <si>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</si>
  <si>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</si>
  <si>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</si>
  <si>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</si>
  <si>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</si>
  <si>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</si>
  <si>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</si>
  <si>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</si>
  <si>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</si>
  <si>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</si>
  <si>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</si>
  <si>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</si>
  <si>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</si>
  <si>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</si>
  <si>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</si>
  <si>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</si>
  <si>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</si>
  <si>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</si>
  <si>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</si>
  <si>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</si>
  <si>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</si>
  <si>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</si>
  <si>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</si>
  <si>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</si>
  <si>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</si>
  <si>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</si>
  <si>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</si>
  <si>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</si>
  <si>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</si>
  <si>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</si>
  <si>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</si>
  <si>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</si>
  <si>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</si>
  <si>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</si>
  <si>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</si>
  <si>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</si>
  <si>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</si>
  <si>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</si>
  <si>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</si>
  <si>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</si>
  <si>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</si>
  <si>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</si>
  <si>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</si>
  <si>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</si>
  <si>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</si>
  <si>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</si>
  <si>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</si>
  <si>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</si>
  <si>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</si>
  <si>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</si>
  <si>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</si>
  <si>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</si>
  <si>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</si>
  <si>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</si>
  <si>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</si>
  <si>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</si>
  <si>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</si>
  <si>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</si>
  <si>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</si>
  <si>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</si>
  <si>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</si>
  <si>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</si>
  <si>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</si>
  <si>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</si>
  <si>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</si>
  <si>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</si>
  <si>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</si>
  <si>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</si>
  <si>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</si>
  <si>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</si>
  <si>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</si>
  <si>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</si>
  <si>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</si>
  <si>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</si>
  <si>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</si>
  <si>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</si>
  <si>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</si>
  <si>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</si>
  <si>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</si>
  <si>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</si>
  <si>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</si>
  <si>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</si>
  <si>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</si>
  <si>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</si>
  <si>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</si>
  <si>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</si>
  <si>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</si>
  <si>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</si>
  <si>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</si>
  <si>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</si>
  <si>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</si>
  <si>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</si>
  <si>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</si>
  <si>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</si>
  <si>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</si>
  <si>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</si>
  <si>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</si>
  <si>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</si>
  <si>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</si>
  <si>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</si>
  <si>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</si>
  <si>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</si>
  <si>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</si>
  <si>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</si>
  <si>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</si>
  <si>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</si>
  <si>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</si>
  <si>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</si>
  <si>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</si>
  <si>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</si>
  <si>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</si>
  <si>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</si>
  <si>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</si>
  <si>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</si>
  <si>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</si>
  <si>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</si>
  <si>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</si>
  <si>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</si>
  <si>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</si>
  <si>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</si>
  <si>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</si>
  <si>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</si>
  <si>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</si>
  <si>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</si>
  <si>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</si>
  <si>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</si>
  <si>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</si>
  <si>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</si>
  <si>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</si>
  <si>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</si>
  <si>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</si>
  <si>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</si>
  <si>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</si>
  <si>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</si>
  <si>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</si>
  <si>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</si>
  <si>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</si>
  <si>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</si>
  <si>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</si>
  <si>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</si>
  <si>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</si>
  <si>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</si>
  <si>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</si>
  <si>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</si>
  <si>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</si>
  <si>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</si>
  <si>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</si>
  <si>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</si>
  <si>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</si>
  <si>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</si>
  <si>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</si>
  <si>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</si>
  <si>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</si>
  <si>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</si>
  <si>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</si>
  <si>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</si>
  <si>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</si>
  <si>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</si>
  <si>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</si>
  <si>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</si>
  <si>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</si>
  <si>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</si>
  <si>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</si>
  <si>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</si>
  <si>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</si>
  <si>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</si>
  <si>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</si>
  <si>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</si>
  <si>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</si>
  <si>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</si>
  <si>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</si>
  <si>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</si>
  <si>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</si>
  <si>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</si>
  <si>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</si>
  <si>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</si>
  <si>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</si>
  <si>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</si>
  <si>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</si>
  <si>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</si>
  <si>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</si>
  <si>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</si>
  <si>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</si>
  <si>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</si>
  <si>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</si>
  <si>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</si>
  <si>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</si>
  <si>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</si>
  <si>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</si>
  <si>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</si>
  <si>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</si>
  <si>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</si>
  <si>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</si>
  <si>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</si>
  <si>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</si>
  <si>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</si>
  <si>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</si>
  <si>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</si>
  <si>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</si>
  <si>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</si>
  <si>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</si>
  <si>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</si>
  <si>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</si>
  <si>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</si>
  <si>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</si>
  <si>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</si>
  <si>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</si>
  <si>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</si>
  <si>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</si>
  <si>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</si>
  <si>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</si>
  <si>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</si>
  <si>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</si>
  <si>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</si>
  <si>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</si>
  <si>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</si>
  <si>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</si>
  <si>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</si>
  <si>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</si>
  <si>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</si>
  <si>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</si>
  <si>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</si>
  <si>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</si>
  <si>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</si>
  <si>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</si>
  <si>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</si>
  <si>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</si>
  <si>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</si>
  <si>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</si>
  <si>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</si>
  <si>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</si>
  <si>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</si>
  <si>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</si>
  <si>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</si>
  <si>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</si>
  <si>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</si>
  <si>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</si>
  <si>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</si>
  <si>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</si>
  <si>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</si>
  <si>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</si>
  <si>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</si>
  <si>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</si>
  <si>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</si>
  <si>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</si>
  <si>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</si>
  <si>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</si>
  <si>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</si>
  <si>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</si>
  <si>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</si>
  <si>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</si>
  <si>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</si>
  <si>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</si>
  <si>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</si>
  <si>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</si>
  <si>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</si>
  <si>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</si>
  <si>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</si>
  <si>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</si>
  <si>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</si>
  <si>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</si>
  <si>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</si>
  <si>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</si>
  <si>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</si>
  <si>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</si>
  <si>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</si>
  <si>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</si>
  <si>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</si>
  <si>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</si>
  <si>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</si>
  <si>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</si>
  <si>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</si>
  <si>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</si>
  <si>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</si>
  <si>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</si>
  <si>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</si>
  <si>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</si>
  <si>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</si>
  <si>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</si>
  <si>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</si>
  <si>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</si>
  <si>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</si>
  <si>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</si>
  <si>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</si>
  <si>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</si>
  <si>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</si>
  <si>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</si>
  <si>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</si>
  <si>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</si>
  <si>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</si>
  <si>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</si>
  <si>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</si>
  <si>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</si>
  <si>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</si>
  <si>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</si>
  <si>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</si>
  <si>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</si>
  <si>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</si>
  <si>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</si>
  <si>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</si>
  <si>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</si>
  <si>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</si>
  <si>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</si>
  <si>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</si>
  <si>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</si>
  <si>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</si>
  <si>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</si>
  <si>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</si>
  <si>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</si>
  <si>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</si>
  <si>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</si>
  <si>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</si>
  <si>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</si>
  <si>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</si>
  <si>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</si>
  <si>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</si>
  <si>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</si>
  <si>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</si>
  <si>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</si>
  <si>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</si>
  <si>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</si>
  <si>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</si>
  <si>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</si>
  <si>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</si>
  <si>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</si>
  <si>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</si>
  <si>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</si>
  <si>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</si>
  <si>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</si>
  <si>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</si>
  <si>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</si>
  <si>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</si>
  <si>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</si>
  <si>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</si>
  <si>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</si>
  <si>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</si>
  <si>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</si>
  <si>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</si>
  <si>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</si>
  <si>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</si>
  <si>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</si>
  <si>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</si>
  <si>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</si>
  <si>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</si>
  <si>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</si>
  <si>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</si>
  <si>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</si>
  <si>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</si>
  <si>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</si>
  <si>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</si>
  <si>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</si>
  <si>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</si>
  <si>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</si>
  <si>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</si>
  <si>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</si>
  <si>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</si>
  <si>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</si>
  <si>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</si>
  <si>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</si>
  <si>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</si>
  <si>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</si>
  <si>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</si>
  <si>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</si>
  <si>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</si>
  <si>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</si>
  <si>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</si>
  <si>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</si>
  <si>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</si>
  <si>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</si>
  <si>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</si>
  <si>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</si>
  <si>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</si>
  <si>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</si>
  <si>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</si>
  <si>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</si>
  <si>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</si>
  <si>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</si>
  <si>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</si>
  <si>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</si>
  <si>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</si>
  <si>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</si>
  <si>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</si>
  <si>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</si>
  <si>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</si>
  <si>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</si>
  <si>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</si>
  <si>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</si>
  <si>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</si>
  <si>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</si>
  <si>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</si>
  <si>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</si>
  <si>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</si>
  <si>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</si>
  <si>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</si>
  <si>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</si>
  <si>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</si>
  <si>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</si>
  <si>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</si>
  <si>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</si>
  <si>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</si>
  <si>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</si>
  <si>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</si>
  <si>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</si>
  <si>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</si>
  <si>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</si>
  <si>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</si>
  <si>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</si>
  <si>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</si>
  <si>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</si>
  <si>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</si>
  <si>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</si>
  <si>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</si>
  <si>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</si>
  <si>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</si>
  <si>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</si>
  <si>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</si>
  <si>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</si>
  <si>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</si>
  <si>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</si>
  <si>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</si>
  <si>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</si>
  <si>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</si>
  <si>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</si>
  <si>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</si>
  <si>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</si>
  <si>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</si>
  <si>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</si>
  <si>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</si>
  <si>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</si>
  <si>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</si>
  <si>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</si>
  <si>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</si>
  <si>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</si>
  <si>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</si>
  <si>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</si>
  <si>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</si>
  <si>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</si>
  <si>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</si>
  <si>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</si>
  <si>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</si>
  <si>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</si>
  <si>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</si>
  <si>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</si>
  <si>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</si>
  <si>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</si>
  <si>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</si>
  <si>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</si>
  <si>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</si>
  <si>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</si>
  <si>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</si>
  <si>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</si>
  <si>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</si>
  <si>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</si>
  <si>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</si>
  <si>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</si>
  <si>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</si>
  <si>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</si>
  <si>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</si>
  <si>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</si>
  <si>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</si>
  <si>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</si>
  <si>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</si>
  <si>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</si>
  <si>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</si>
  <si>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</si>
  <si>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</si>
  <si>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</si>
  <si>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</si>
  <si>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</si>
  <si>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</si>
  <si>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</si>
  <si>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</si>
  <si>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</si>
  <si>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</si>
  <si>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</si>
  <si>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</si>
  <si>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</si>
  <si>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</si>
  <si>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</si>
  <si>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</si>
  <si>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</si>
  <si>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</si>
  <si>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</si>
  <si>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</si>
  <si>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</si>
  <si>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</si>
  <si>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</si>
  <si>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</si>
  <si>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</si>
  <si>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</si>
  <si>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</si>
  <si>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</si>
  <si>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</si>
  <si>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</si>
  <si>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</si>
  <si>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</si>
  <si>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</si>
  <si>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</si>
  <si>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</si>
  <si>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</si>
  <si>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</si>
  <si>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</si>
  <si>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</si>
  <si>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</si>
  <si>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</si>
  <si>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</si>
  <si>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</si>
  <si>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</si>
  <si>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</si>
  <si>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</si>
  <si>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</si>
  <si>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</si>
  <si>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</si>
  <si>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</si>
  <si>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</si>
  <si>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</si>
  <si>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</si>
  <si>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</si>
  <si>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</si>
  <si>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</si>
  <si>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</si>
  <si>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</si>
  <si>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</si>
  <si>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</si>
  <si>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</si>
  <si>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</si>
  <si>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</si>
  <si>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</si>
  <si>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</si>
  <si>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</si>
  <si>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</si>
  <si>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</si>
  <si>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</si>
  <si>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</si>
  <si>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</si>
  <si>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</si>
  <si>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</si>
  <si>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</si>
  <si>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</si>
  <si>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</si>
  <si>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</si>
  <si>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</si>
  <si>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</si>
  <si>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</si>
  <si>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</si>
  <si>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</si>
  <si>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</si>
  <si>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</si>
  <si>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</si>
  <si>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</si>
  <si>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</si>
  <si>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</si>
  <si>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</si>
  <si>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</si>
  <si>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</si>
  <si>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</si>
  <si>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</si>
  <si>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</si>
  <si>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</si>
  <si>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</si>
  <si>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</si>
  <si>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</si>
  <si>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</si>
  <si>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</si>
  <si>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</si>
  <si>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</si>
  <si>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</si>
  <si>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</si>
  <si>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</si>
  <si>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</si>
  <si>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</si>
  <si>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</si>
  <si>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</si>
  <si>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</si>
  <si>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</si>
  <si>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</si>
  <si>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</si>
  <si>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</si>
  <si>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</si>
  <si>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</si>
  <si>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</si>
  <si>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</si>
  <si>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</si>
  <si>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</si>
  <si>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</si>
  <si>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</si>
  <si>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</si>
  <si>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</si>
  <si>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</si>
  <si>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</si>
  <si>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</si>
  <si>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</si>
  <si>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</si>
  <si>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</si>
  <si>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</si>
  <si>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</si>
  <si>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</si>
  <si>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</si>
  <si>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</si>
  <si>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</si>
  <si>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</si>
  <si>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</si>
  <si>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</si>
  <si>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</si>
  <si>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</si>
  <si>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</si>
  <si>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</si>
  <si>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</si>
  <si>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</si>
  <si>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</si>
  <si>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</si>
  <si>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</si>
  <si>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</si>
  <si>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</si>
  <si>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</si>
  <si>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</si>
  <si>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</si>
  <si>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</si>
  <si>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</si>
  <si>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</si>
  <si>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</si>
  <si>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</si>
  <si>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</si>
  <si>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</si>
  <si>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</si>
  <si>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</si>
  <si>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</si>
  <si>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</si>
  <si>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</si>
  <si>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</si>
  <si>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</si>
  <si>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</si>
  <si>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</si>
  <si>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</si>
  <si>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</si>
  <si>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</si>
  <si>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</si>
  <si>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</si>
  <si>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</si>
  <si>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</si>
  <si>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</si>
  <si>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</si>
  <si>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</si>
  <si>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</si>
  <si>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</si>
  <si>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</si>
  <si>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</si>
  <si>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</si>
  <si>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</si>
  <si>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</si>
  <si>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</si>
  <si>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</si>
  <si>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</si>
  <si>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</si>
  <si>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</si>
  <si>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</si>
  <si>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</si>
  <si>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</si>
  <si>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</si>
  <si>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</si>
  <si>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</si>
  <si>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</si>
  <si>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</si>
  <si>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</si>
  <si>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</si>
  <si>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</si>
  <si>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</si>
  <si>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</si>
  <si>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</si>
  <si>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</si>
  <si>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</si>
  <si>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</si>
  <si>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</si>
  <si>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</si>
  <si>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</si>
  <si>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</si>
  <si>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</si>
  <si>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</si>
  <si>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</si>
  <si>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</si>
  <si>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</si>
  <si>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</si>
  <si>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</si>
  <si>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</si>
  <si>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</si>
  <si>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</si>
  <si>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</si>
  <si>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</si>
  <si>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</si>
  <si>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</si>
  <si>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</si>
  <si>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</si>
  <si>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</si>
  <si>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</si>
  <si>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</si>
  <si>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</si>
  <si>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</si>
  <si>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</si>
  <si>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</si>
  <si>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</si>
  <si>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</si>
  <si>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</si>
  <si>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</si>
  <si>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</si>
  <si>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</si>
  <si>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</si>
  <si>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</si>
  <si>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</si>
  <si>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</si>
  <si>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</si>
  <si>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</si>
  <si>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</si>
  <si>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</si>
  <si>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</si>
  <si>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</si>
  <si>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</si>
  <si>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</si>
  <si>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</si>
  <si>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</si>
  <si>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</si>
  <si>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</si>
  <si>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</si>
  <si>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</si>
  <si>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</si>
  <si>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</si>
  <si>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</si>
  <si>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</si>
  <si>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</si>
  <si>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</si>
  <si>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</si>
  <si>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</si>
  <si>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</si>
  <si>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</si>
  <si>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</si>
  <si>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</si>
  <si>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</si>
  <si>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</si>
  <si>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</si>
  <si>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</si>
  <si>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</si>
  <si>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</si>
  <si>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</si>
  <si>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</si>
  <si>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</si>
  <si>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</si>
  <si>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</si>
  <si>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</si>
  <si>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</si>
  <si>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</si>
  <si>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</si>
  <si>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</si>
  <si>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</si>
  <si>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</si>
  <si>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</si>
  <si>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</si>
  <si>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</si>
  <si>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</si>
  <si>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</si>
  <si>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</si>
  <si>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</si>
  <si>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</si>
  <si>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</si>
  <si>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</si>
  <si>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</si>
  <si>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</si>
  <si>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</si>
  <si>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</si>
  <si>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</si>
  <si>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</si>
  <si>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</si>
  <si>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</si>
  <si>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</si>
  <si>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</si>
  <si>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</si>
  <si>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</si>
  <si>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</si>
  <si>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</si>
  <si>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</si>
  <si>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</si>
  <si>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</si>
  <si>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</si>
  <si>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</si>
  <si>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</si>
  <si>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</si>
  <si>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</si>
  <si>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</si>
  <si>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</si>
  <si>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</si>
  <si>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</si>
  <si>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</si>
  <si>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</si>
  <si>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</si>
  <si>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</si>
  <si>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</si>
  <si>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</si>
  <si>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</si>
  <si>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</si>
  <si>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</si>
  <si>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</si>
  <si>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</si>
  <si>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</si>
  <si>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</si>
  <si>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</si>
  <si>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</si>
  <si>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</si>
  <si>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</si>
  <si>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</si>
  <si>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</si>
  <si>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</si>
  <si>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</si>
  <si>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</si>
  <si>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</si>
  <si>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</si>
  <si>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</si>
  <si>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</si>
  <si>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</si>
  <si>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</si>
  <si>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</si>
  <si>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</si>
  <si>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</si>
  <si>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</si>
  <si>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</si>
  <si>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</si>
  <si>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</si>
  <si>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</si>
  <si>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</si>
  <si>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</si>
  <si>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</si>
  <si>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</si>
  <si>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</si>
  <si>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</si>
  <si>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</si>
  <si>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</si>
  <si>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</si>
  <si>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</si>
  <si>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</si>
  <si>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</si>
  <si>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</si>
  <si>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</si>
  <si>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</si>
  <si>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</si>
  <si>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</si>
  <si>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</si>
  <si>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</si>
  <si>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</si>
  <si>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</si>
  <si>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</si>
  <si>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</si>
  <si>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</si>
  <si>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</si>
  <si>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</si>
  <si>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</si>
  <si>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</si>
  <si>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</si>
  <si>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</si>
  <si>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</si>
  <si>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</si>
  <si>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</si>
  <si>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</si>
  <si>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</si>
  <si>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</si>
  <si>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</si>
  <si>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</si>
  <si>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</si>
  <si>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</si>
  <si>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</si>
  <si>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</si>
  <si>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</si>
  <si>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</si>
  <si>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</si>
  <si>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</si>
  <si>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</si>
  <si>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</si>
  <si>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</si>
  <si>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</si>
  <si>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</si>
  <si>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</si>
  <si>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</si>
  <si>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</si>
  <si>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</si>
  <si>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</si>
  <si>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</si>
  <si>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</si>
  <si>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</si>
  <si>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</si>
  <si>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</si>
  <si>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</si>
  <si>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</si>
  <si>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</si>
  <si>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</si>
  <si>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</si>
  <si>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</si>
  <si>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</si>
  <si>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</si>
  <si>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</si>
  <si>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</si>
  <si>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</si>
  <si>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</si>
  <si>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</si>
  <si>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</si>
  <si>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</si>
  <si>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</si>
  <si>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</si>
  <si>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</si>
  <si>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</si>
  <si>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</si>
  <si>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</si>
  <si>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</si>
  <si>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</si>
  <si>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</si>
  <si>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</si>
  <si>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</si>
  <si>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</si>
  <si>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</si>
  <si>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</si>
  <si>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</si>
  <si>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</si>
  <si>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</si>
  <si>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</si>
  <si>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</si>
  <si>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</si>
  <si>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</si>
  <si>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</si>
  <si>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</si>
  <si>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</si>
  <si>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</si>
  <si>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</si>
  <si>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</si>
  <si>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</si>
  <si>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</si>
  <si>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</si>
  <si>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</si>
  <si>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</si>
  <si>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</si>
  <si>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</si>
  <si>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</si>
  <si>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</si>
  <si>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</si>
  <si>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</si>
  <si>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</si>
  <si>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</si>
  <si>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</si>
  <si>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</si>
  <si>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</si>
  <si>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</si>
  <si>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</si>
  <si>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</si>
  <si>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</si>
  <si>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</si>
  <si>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</si>
  <si>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</si>
  <si>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</si>
  <si>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</si>
  <si>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</si>
  <si>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</si>
  <si>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</si>
  <si>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</si>
  <si>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</si>
  <si>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</si>
  <si>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</si>
  <si>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</si>
  <si>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</si>
  <si>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</si>
  <si>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</si>
  <si>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</si>
  <si>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</si>
  <si>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</si>
  <si>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</si>
  <si>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</si>
  <si>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</si>
  <si>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</si>
  <si>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</si>
  <si>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</si>
  <si>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</si>
  <si>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</si>
  <si>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</si>
  <si>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</si>
  <si>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</si>
  <si>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</si>
  <si>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</si>
  <si>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</si>
  <si>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</si>
  <si>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</si>
  <si>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</si>
  <si>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</si>
  <si>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</si>
  <si>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</si>
  <si>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</si>
  <si>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</si>
  <si>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</si>
  <si>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</si>
  <si>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</si>
  <si>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</si>
  <si>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</si>
  <si>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</si>
  <si>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</si>
  <si>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</si>
  <si>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</si>
  <si>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</si>
  <si>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</si>
  <si>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</si>
  <si>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</si>
  <si>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</si>
  <si>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</si>
  <si>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</si>
  <si>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</si>
  <si>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</si>
  <si>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</si>
  <si>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</si>
  <si>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</si>
  <si>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</si>
  <si>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</si>
  <si>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</si>
  <si>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</si>
  <si>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</si>
  <si>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</si>
  <si>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</si>
  <si>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</si>
  <si>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</si>
  <si>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</si>
  <si>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</si>
  <si>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</si>
  <si>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</si>
  <si>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</si>
  <si>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</si>
  <si>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</si>
  <si>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</si>
  <si>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</si>
  <si>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</si>
  <si>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</si>
  <si>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</si>
  <si>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</si>
  <si>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</si>
  <si>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</si>
  <si>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</si>
  <si>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</si>
  <si>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</si>
  <si>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</si>
  <si>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</si>
  <si>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</si>
  <si>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</si>
  <si>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</si>
  <si>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</si>
  <si>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</si>
  <si>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</si>
  <si>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</si>
  <si>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</si>
  <si>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</si>
  <si>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</si>
  <si>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</si>
  <si>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</si>
  <si>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</si>
  <si>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</si>
  <si>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</si>
  <si>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</si>
  <si>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</si>
  <si>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</si>
  <si>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</si>
  <si>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</si>
  <si>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</si>
  <si>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</si>
  <si>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</si>
  <si>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</si>
  <si>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</si>
  <si>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</si>
  <si>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</si>
  <si>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</si>
  <si>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</si>
  <si>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</si>
  <si>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</si>
  <si>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</si>
  <si>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</si>
  <si>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</si>
  <si>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</si>
  <si>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</si>
  <si>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</si>
  <si>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</si>
  <si>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</si>
  <si>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</si>
  <si>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</si>
  <si>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</si>
  <si>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</si>
  <si>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</si>
  <si>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</si>
  <si>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</si>
  <si>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</si>
  <si>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</si>
  <si>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</si>
  <si>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</si>
  <si>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</si>
  <si>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</si>
  <si>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</si>
  <si>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</si>
  <si>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</si>
  <si>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</si>
  <si>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</si>
  <si>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</si>
  <si>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</si>
  <si>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</si>
  <si>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</si>
  <si>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</si>
  <si>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</si>
  <si>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</si>
  <si>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</si>
  <si>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</si>
  <si>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</si>
  <si>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</si>
  <si>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</si>
  <si>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</si>
  <si>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</si>
  <si>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</si>
  <si>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</si>
  <si>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</si>
  <si>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</si>
  <si>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</si>
  <si>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</si>
  <si>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</si>
  <si>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</si>
  <si>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</si>
  <si>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</si>
  <si>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</si>
  <si>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</si>
  <si>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</si>
  <si>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</si>
  <si>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</si>
  <si>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</si>
  <si>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</si>
  <si>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</si>
  <si>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</si>
  <si>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</si>
  <si>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</si>
  <si>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</si>
  <si>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</si>
  <si>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</si>
  <si>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</si>
  <si>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</si>
  <si>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</si>
  <si>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</si>
  <si>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</si>
  <si>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</si>
  <si>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</si>
  <si>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</si>
  <si>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</si>
  <si>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</si>
  <si>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</si>
  <si>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</si>
  <si>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</si>
  <si>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</si>
  <si>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</si>
  <si>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</si>
  <si>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</si>
  <si>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</si>
  <si>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</si>
  <si>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</si>
  <si>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</si>
  <si>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</si>
  <si>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</si>
  <si>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</si>
  <si>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</si>
  <si>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</si>
  <si>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</si>
  <si>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</si>
  <si>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</si>
  <si>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</si>
  <si>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</si>
  <si>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</si>
  <si>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</si>
  <si>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</si>
  <si>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</si>
  <si>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</si>
  <si>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</si>
  <si>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</si>
  <si>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</si>
  <si>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</si>
  <si>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</si>
  <si>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</si>
  <si>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</si>
  <si>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</si>
  <si>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</si>
  <si>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</si>
  <si>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</si>
  <si>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</si>
  <si>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</si>
  <si>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</si>
  <si>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</si>
  <si>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</si>
  <si>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</si>
  <si>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</si>
  <si>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</si>
  <si>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</si>
  <si>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</si>
  <si>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</si>
  <si>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</si>
  <si>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</si>
  <si>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</si>
  <si>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</si>
  <si>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</si>
  <si>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</si>
  <si>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</si>
  <si>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</si>
  <si>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</si>
  <si>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</si>
  <si>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</si>
  <si>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</si>
  <si>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</si>
  <si>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</si>
  <si>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</si>
  <si>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</si>
  <si>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</si>
  <si>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</si>
  <si>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</si>
  <si>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</si>
  <si>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</si>
  <si>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</si>
  <si>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</si>
  <si>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</si>
  <si>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</si>
  <si>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</si>
  <si>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</si>
  <si>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</si>
  <si>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</si>
  <si>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</si>
  <si>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</si>
  <si>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</si>
  <si>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</si>
  <si>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</si>
  <si>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</si>
  <si>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</si>
  <si>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</si>
  <si>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</si>
  <si>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</si>
  <si>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</si>
  <si>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</si>
  <si>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</si>
  <si>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</si>
  <si>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</si>
  <si>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</si>
  <si>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</si>
  <si>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</si>
  <si>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</si>
  <si>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</si>
  <si>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</si>
  <si>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</si>
  <si>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</si>
  <si>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</si>
  <si>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</si>
  <si>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</si>
  <si>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</si>
  <si>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</si>
  <si>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</si>
  <si>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</si>
  <si>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</si>
  <si>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</si>
  <si>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</si>
  <si>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</si>
  <si>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</si>
  <si>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</si>
  <si>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</si>
  <si>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</si>
  <si>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</si>
  <si>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</si>
  <si>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</si>
  <si>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</si>
  <si>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</si>
  <si>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</si>
  <si>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</si>
  <si>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</si>
  <si>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</si>
  <si>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</si>
  <si>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</si>
  <si>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</si>
  <si>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</si>
  <si>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</si>
  <si>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</si>
  <si>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</si>
  <si>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</si>
  <si>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</si>
  <si>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</si>
  <si>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</si>
  <si>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</si>
  <si>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</si>
  <si>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</si>
  <si>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</si>
  <si>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</si>
  <si>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</si>
  <si>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</si>
  <si>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</si>
  <si>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</si>
  <si>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</si>
  <si>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</si>
  <si>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</si>
  <si>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</si>
  <si>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</si>
  <si>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</si>
  <si>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</si>
  <si>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</si>
  <si>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</si>
  <si>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</si>
  <si>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</si>
  <si>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</si>
  <si>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</si>
  <si>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</si>
  <si>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</si>
  <si>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</si>
  <si>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</si>
  <si>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</si>
  <si>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</si>
  <si>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</si>
  <si>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</si>
  <si>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</si>
  <si>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</si>
  <si>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</si>
  <si>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</si>
  <si>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</si>
  <si>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</si>
  <si>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</si>
  <si>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</si>
  <si>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</si>
  <si>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</si>
  <si>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</si>
  <si>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</si>
  <si>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</si>
  <si>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</si>
  <si>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</si>
  <si>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</si>
  <si>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</si>
  <si>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</si>
  <si>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</si>
  <si>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</si>
  <si>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</si>
  <si>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</si>
  <si>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</si>
  <si>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</si>
  <si>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</si>
  <si>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</si>
  <si>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</si>
  <si>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</si>
  <si>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</si>
  <si>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</si>
  <si>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</si>
  <si>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</si>
  <si>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</si>
  <si>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</si>
  <si>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</si>
  <si>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</si>
  <si>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</si>
  <si>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</si>
  <si>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</si>
  <si>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</si>
  <si>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</si>
  <si>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</si>
  <si>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</si>
  <si>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</si>
  <si>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</si>
  <si>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</si>
  <si>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</si>
  <si>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</si>
  <si>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</si>
  <si>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</si>
  <si>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</si>
  <si>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</si>
  <si>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</si>
  <si>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</si>
  <si>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</si>
  <si>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</si>
  <si>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</si>
  <si>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</si>
  <si>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</si>
  <si>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</si>
  <si>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</si>
  <si>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</si>
  <si>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</si>
  <si>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</si>
  <si>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</si>
  <si>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</si>
  <si>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</si>
  <si>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</si>
  <si>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</si>
  <si>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</si>
  <si>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</si>
  <si>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</si>
  <si>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</si>
  <si>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</si>
  <si>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</si>
  <si>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</si>
  <si>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</si>
  <si>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</si>
  <si>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</si>
  <si>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</si>
  <si>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</si>
  <si>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</si>
  <si>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</si>
  <si>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</si>
  <si>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</si>
  <si>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</si>
  <si>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</si>
  <si>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</si>
  <si>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</si>
  <si>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</si>
  <si>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</si>
  <si>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</si>
  <si>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</si>
  <si>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</si>
  <si>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</si>
  <si>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</si>
  <si>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</si>
  <si>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</si>
  <si>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</si>
  <si>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</si>
  <si>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</si>
  <si>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</si>
  <si>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</si>
  <si>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</si>
  <si>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</si>
  <si>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</si>
  <si>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</si>
  <si>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</si>
  <si>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</si>
  <si>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</si>
  <si>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</si>
  <si>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</si>
  <si>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</si>
  <si>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</si>
  <si>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</si>
  <si>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</si>
  <si>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</si>
  <si>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</si>
  <si>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</si>
  <si>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</si>
  <si>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</si>
  <si>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</si>
  <si>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</si>
  <si>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</si>
  <si>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</si>
  <si>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</si>
  <si>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</si>
  <si>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</si>
  <si>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</si>
  <si>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</si>
  <si>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</si>
  <si>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</si>
  <si>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</si>
  <si>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</si>
  <si>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</si>
  <si>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</si>
  <si>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</si>
  <si>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</si>
  <si>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</si>
  <si>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</si>
  <si>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</si>
  <si>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</si>
  <si>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</si>
  <si>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</si>
  <si>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</si>
  <si>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</si>
  <si>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</si>
  <si>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</si>
  <si>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</si>
  <si>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</si>
  <si>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</si>
  <si>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</si>
  <si>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</si>
  <si>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</si>
  <si>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</si>
  <si>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</si>
  <si>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</si>
  <si>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</si>
  <si>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</si>
  <si>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</si>
  <si>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</si>
  <si>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</si>
  <si>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</si>
  <si>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</si>
  <si>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</si>
  <si>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</si>
  <si>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</si>
  <si>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</si>
  <si>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</si>
  <si>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</si>
  <si>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</si>
  <si>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</si>
  <si>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</si>
  <si>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</si>
  <si>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</si>
  <si>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</si>
  <si>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</si>
  <si>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</si>
  <si>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</si>
  <si>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</si>
  <si>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</si>
  <si>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</si>
  <si>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</si>
  <si>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</si>
  <si>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</si>
  <si>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</si>
  <si>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</si>
  <si>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</si>
  <si>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</si>
  <si>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</si>
  <si>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</si>
  <si>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</si>
  <si>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</si>
  <si>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</si>
  <si>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</si>
  <si>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</si>
  <si>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</si>
  <si>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</si>
  <si>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</si>
  <si>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</si>
  <si>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</si>
  <si>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</si>
  <si>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</si>
  <si>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</si>
  <si>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</si>
  <si>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</si>
  <si>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</si>
  <si>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</si>
  <si>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</si>
  <si>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</si>
  <si>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</si>
  <si>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</si>
  <si>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</si>
  <si>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</si>
  <si>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</si>
  <si>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</si>
  <si>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</si>
  <si>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</si>
  <si>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</si>
  <si>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</si>
  <si>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</si>
  <si>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</si>
  <si>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</si>
  <si>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</si>
  <si>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</si>
  <si>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</si>
  <si>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</si>
  <si>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</si>
  <si>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</si>
  <si>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</si>
  <si>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</si>
  <si>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</si>
  <si>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</si>
  <si>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</si>
  <si>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</si>
  <si>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</si>
  <si>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</si>
  <si>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</si>
  <si>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</si>
  <si>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</si>
  <si>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</si>
  <si>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</si>
  <si>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</si>
  <si>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</si>
  <si>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</si>
  <si>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</si>
  <si>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</si>
  <si>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</si>
  <si>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</si>
  <si>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</si>
  <si>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</si>
  <si>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</si>
  <si>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</si>
  <si>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</si>
  <si>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</si>
  <si>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</si>
  <si>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</si>
  <si>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</si>
  <si>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</si>
  <si>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</si>
  <si>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</si>
  <si>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</si>
  <si>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</si>
  <si>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</si>
  <si>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</si>
  <si>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</si>
  <si>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</si>
  <si>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</si>
  <si>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</si>
  <si>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</si>
  <si>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</si>
  <si>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</si>
  <si>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</si>
  <si>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</si>
  <si>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</si>
  <si>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</si>
  <si>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</si>
  <si>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</si>
  <si>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</si>
  <si>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</si>
  <si>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</si>
  <si>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</si>
  <si>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</si>
  <si>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</si>
  <si>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</si>
  <si>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</si>
  <si>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</si>
  <si>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</si>
  <si>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</si>
  <si>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</si>
  <si>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</si>
  <si>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</si>
  <si>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</si>
  <si>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</si>
  <si>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</si>
  <si>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</si>
  <si>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</si>
  <si>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</si>
  <si>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</si>
  <si>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</si>
  <si>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</si>
  <si>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</si>
  <si>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</si>
  <si>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</si>
  <si>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</si>
  <si>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</si>
  <si>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</si>
  <si>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</si>
  <si>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</si>
  <si>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</si>
  <si>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</si>
  <si>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</si>
  <si>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</si>
  <si>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</si>
  <si>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</si>
  <si>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</si>
  <si>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</si>
  <si>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</si>
  <si>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</si>
  <si>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</si>
  <si>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</si>
  <si>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</si>
  <si>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</si>
  <si>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</si>
  <si>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</si>
  <si>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</si>
  <si>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</si>
  <si>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</si>
  <si>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</si>
  <si>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</si>
  <si>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</si>
  <si>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</si>
  <si>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</si>
  <si>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</si>
  <si>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</si>
  <si>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</si>
  <si>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</si>
  <si>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</si>
  <si>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</si>
  <si>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</si>
  <si>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</si>
  <si>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</si>
  <si>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</si>
  <si>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</si>
  <si>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</si>
  <si>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</si>
  <si>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</si>
  <si>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</si>
  <si>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</si>
  <si>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</si>
  <si>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</si>
  <si>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</si>
  <si>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</si>
  <si>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</si>
  <si>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</si>
  <si>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</si>
  <si>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</si>
  <si>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</si>
  <si>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</si>
  <si>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</si>
  <si>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</si>
  <si>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</si>
  <si>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</si>
  <si>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</si>
  <si>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</si>
  <si>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</si>
  <si>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</si>
  <si>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</si>
  <si>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</si>
  <si>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</si>
  <si>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</si>
  <si>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</si>
  <si>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</si>
  <si>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</si>
  <si>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</si>
  <si>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</si>
  <si>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</si>
  <si>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</si>
  <si>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</si>
  <si>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</si>
  <si>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</si>
  <si>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</si>
  <si>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</si>
  <si>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</si>
  <si>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</si>
  <si>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</si>
  <si>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</si>
  <si>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</si>
  <si>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</si>
  <si>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</si>
  <si>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</si>
  <si>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</si>
  <si>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</si>
  <si>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</si>
  <si>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</si>
  <si>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</si>
  <si>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</si>
  <si>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</si>
  <si>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</si>
  <si>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</si>
  <si>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</si>
  <si>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</si>
  <si>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</si>
  <si>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</si>
  <si>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</si>
  <si>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</si>
  <si>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</si>
  <si>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</si>
  <si>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</si>
  <si>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</si>
  <si>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</si>
  <si>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</si>
  <si>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</si>
  <si>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</si>
  <si>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</si>
  <si>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</si>
  <si>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</si>
  <si>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</si>
  <si>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</si>
  <si>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</si>
  <si>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</si>
  <si>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</si>
  <si>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</si>
  <si>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</si>
  <si>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</si>
  <si>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</si>
  <si>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</si>
  <si>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</si>
  <si>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</si>
  <si>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</si>
  <si>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</si>
  <si>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</si>
  <si>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</si>
  <si>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</si>
  <si>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</si>
  <si>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</si>
  <si>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</si>
  <si>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</si>
  <si>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</si>
  <si>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</si>
  <si>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</si>
  <si>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</si>
  <si>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</si>
  <si>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</si>
  <si>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</si>
  <si>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</si>
  <si>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</si>
  <si>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</si>
  <si>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</si>
  <si>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</si>
  <si>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</si>
  <si>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</si>
  <si>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</si>
  <si>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</si>
  <si>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</si>
  <si>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</si>
  <si>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</si>
  <si>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</si>
  <si>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</si>
  <si>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</si>
  <si>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</si>
  <si>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</si>
  <si>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</si>
  <si>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</si>
  <si>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</si>
  <si>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</si>
  <si>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</si>
  <si>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</si>
  <si>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</si>
  <si>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</si>
  <si>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</si>
  <si>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</si>
  <si>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</si>
  <si>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</si>
  <si>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</si>
  <si>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</si>
  <si>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</si>
  <si>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</si>
  <si>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</si>
  <si>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</si>
  <si>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</si>
  <si>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</si>
  <si>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</si>
  <si>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</si>
  <si>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</si>
  <si>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</si>
  <si>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</si>
  <si>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</si>
  <si>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</si>
  <si>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</si>
  <si>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</si>
  <si>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</si>
  <si>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</si>
  <si>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</si>
  <si>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</si>
  <si>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</si>
  <si>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</si>
  <si>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</si>
  <si>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</si>
  <si>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</si>
  <si>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</si>
  <si>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</si>
  <si>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</si>
  <si>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</si>
  <si>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</si>
  <si>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</si>
  <si>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</si>
  <si>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</si>
  <si>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</si>
  <si>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</si>
  <si>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</si>
  <si>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</si>
  <si>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</si>
  <si>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</si>
  <si>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</si>
  <si>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</si>
  <si>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</si>
  <si>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</si>
  <si>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</si>
  <si>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</si>
  <si>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</si>
  <si>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</si>
  <si>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</si>
  <si>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</si>
  <si>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</si>
  <si>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</si>
  <si>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</si>
  <si>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</si>
  <si>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</si>
  <si>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</si>
  <si>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</si>
  <si>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</si>
  <si>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</si>
  <si>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</si>
  <si>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</si>
  <si>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</si>
  <si>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</si>
  <si>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</si>
  <si>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</si>
  <si>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</si>
  <si>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</si>
  <si>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</si>
  <si>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</si>
  <si>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</si>
  <si>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</si>
  <si>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</si>
  <si>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</si>
  <si>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</si>
  <si>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</si>
  <si>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</si>
  <si>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</si>
  <si>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</si>
  <si>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</si>
  <si>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</si>
  <si>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</si>
  <si>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</si>
  <si>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</si>
  <si>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</si>
  <si>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</si>
  <si>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</si>
  <si>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</si>
  <si>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</si>
  <si>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</si>
  <si>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</si>
  <si>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</si>
  <si>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</si>
  <si>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</si>
  <si>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</si>
  <si>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</si>
  <si>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</si>
  <si>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</si>
  <si>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</si>
  <si>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</si>
  <si>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</si>
  <si>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</si>
  <si>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</si>
  <si>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</si>
  <si>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</si>
  <si>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</si>
  <si>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</si>
  <si>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</si>
  <si>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</si>
  <si>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</si>
  <si>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</si>
  <si>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</si>
  <si>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</si>
  <si>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</si>
  <si>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</si>
  <si>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</si>
  <si>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</si>
  <si>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</si>
  <si>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</si>
  <si>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</si>
  <si>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</si>
  <si>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</si>
  <si>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</si>
  <si>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</si>
  <si>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</si>
  <si>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</si>
  <si>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</si>
  <si>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</si>
  <si>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</si>
  <si>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</si>
  <si>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</si>
  <si>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</si>
  <si>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</si>
  <si>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</si>
  <si>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</si>
  <si>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</si>
  <si>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</si>
  <si>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</si>
  <si>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</si>
  <si>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</si>
  <si>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</si>
  <si>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</si>
  <si>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</si>
  <si>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</si>
  <si>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</si>
  <si>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</si>
  <si>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</si>
  <si>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</si>
  <si>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</si>
  <si>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</si>
  <si>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</si>
  <si>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</si>
  <si>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</si>
  <si>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</si>
  <si>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</si>
  <si>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</si>
  <si>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</si>
  <si>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</si>
  <si>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</si>
  <si>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</si>
  <si>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</si>
  <si>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</si>
  <si>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</si>
  <si>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</si>
  <si>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</si>
  <si>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</si>
  <si>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</si>
  <si>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</si>
  <si>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</si>
  <si>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</si>
  <si>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</si>
  <si>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</si>
  <si>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</si>
  <si>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</si>
  <si>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</si>
  <si>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</si>
  <si>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</si>
  <si>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</si>
  <si>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</si>
  <si>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</si>
  <si>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</si>
  <si>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</si>
  <si>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</si>
  <si>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</si>
  <si>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</si>
  <si>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</si>
  <si>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</si>
  <si>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</si>
  <si>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</si>
  <si>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</si>
  <si>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</si>
  <si>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</si>
  <si>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</si>
  <si>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</si>
  <si>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</si>
  <si>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</si>
  <si>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</si>
  <si>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</si>
  <si>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</si>
  <si>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</si>
  <si>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</si>
  <si>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</si>
  <si>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</si>
  <si>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</si>
  <si>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</si>
  <si>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</si>
  <si>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</si>
  <si>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</si>
  <si>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</si>
  <si>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</si>
  <si>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</si>
  <si>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</si>
  <si>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</si>
  <si>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</si>
  <si>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</si>
  <si>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</si>
  <si>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</si>
  <si>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</si>
  <si>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</si>
  <si>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</si>
  <si>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</si>
  <si>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</si>
  <si>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</si>
  <si>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</si>
  <si>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</si>
  <si>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</si>
  <si>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</si>
  <si>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</si>
  <si>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</si>
  <si>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</si>
  <si>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</si>
  <si>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</si>
  <si>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</si>
  <si>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</si>
  <si>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</si>
  <si>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</si>
  <si>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</si>
  <si>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</si>
  <si>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</si>
  <si>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</si>
  <si>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</si>
  <si>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</si>
  <si>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</si>
  <si>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</si>
  <si>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</si>
  <si>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</si>
  <si>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</si>
  <si>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</si>
  <si>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</si>
  <si>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</si>
  <si>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</si>
  <si>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</si>
  <si>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</si>
  <si>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</si>
  <si>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</si>
  <si>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</si>
  <si>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</si>
  <si>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</si>
  <si>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</si>
  <si>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</si>
  <si>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</si>
  <si>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</si>
  <si>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</si>
  <si>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</si>
  <si>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</si>
  <si>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</si>
  <si>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</si>
  <si>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</si>
  <si>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</si>
  <si>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</si>
  <si>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</si>
  <si>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</si>
  <si>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</si>
  <si>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</si>
  <si>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</si>
  <si>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</si>
  <si>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</si>
  <si>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</si>
  <si>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</si>
  <si>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</si>
  <si>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</si>
  <si>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</si>
  <si>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</si>
  <si>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</si>
  <si>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</si>
  <si>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</si>
  <si>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</si>
  <si>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</si>
  <si>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</si>
  <si>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</si>
  <si>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</si>
  <si>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</si>
  <si>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</si>
  <si>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</si>
  <si>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</si>
  <si>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</si>
  <si>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</si>
  <si>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</si>
  <si>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</si>
  <si>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</si>
  <si>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</si>
  <si>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</si>
  <si>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</si>
  <si>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</si>
  <si>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</si>
  <si>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</si>
  <si>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</si>
  <si>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</si>
  <si>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</si>
  <si>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</si>
  <si>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</si>
  <si>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</si>
  <si>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</si>
  <si>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</si>
  <si>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</si>
  <si>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</si>
  <si>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</si>
  <si>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</si>
  <si>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</si>
  <si>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</si>
  <si>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</si>
  <si>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</si>
  <si>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</si>
  <si>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</si>
  <si>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</si>
  <si>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</si>
  <si>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</si>
  <si>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</si>
  <si>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</si>
  <si>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</si>
  <si>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</si>
  <si>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</si>
  <si>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</si>
  <si>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</si>
  <si>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</si>
  <si>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</si>
  <si>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</si>
  <si>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</si>
  <si>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</si>
  <si>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</si>
  <si>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</si>
  <si>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</si>
  <si>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</si>
  <si>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</si>
  <si>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</si>
  <si>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</si>
  <si>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</si>
  <si>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</si>
  <si>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</si>
  <si>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</si>
  <si>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</si>
  <si>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</si>
  <si>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</si>
  <si>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</si>
  <si>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</si>
  <si>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</si>
  <si>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</si>
  <si>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</si>
  <si>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</si>
  <si>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</si>
  <si>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</si>
  <si>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</si>
  <si>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</si>
  <si>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</si>
  <si>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</si>
  <si>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</si>
  <si>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</si>
  <si>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</si>
  <si>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</si>
  <si>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</si>
  <si>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</si>
  <si>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</si>
  <si>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</si>
  <si>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</si>
  <si>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</si>
  <si>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</si>
  <si>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</si>
  <si>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</si>
  <si>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</si>
  <si>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</si>
  <si>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</si>
  <si>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</si>
  <si>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</si>
  <si>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</si>
  <si>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</si>
  <si>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</si>
  <si>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</si>
  <si>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</si>
  <si>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</si>
  <si>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</si>
  <si>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</si>
  <si>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</si>
  <si>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</si>
  <si>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</si>
  <si>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</si>
  <si>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</si>
  <si>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</si>
  <si>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</si>
  <si>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</si>
  <si>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</si>
  <si>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</si>
  <si>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</si>
  <si>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</si>
  <si>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</si>
  <si>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</si>
  <si>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</si>
  <si>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</si>
  <si>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</si>
  <si>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</si>
  <si>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</si>
  <si>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</si>
  <si>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</si>
  <si>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</si>
  <si>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</si>
  <si>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</si>
  <si>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</si>
  <si>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</si>
  <si>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</si>
  <si>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</si>
  <si>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</si>
  <si>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</si>
  <si>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</si>
  <si>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</si>
  <si>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</si>
  <si>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</si>
  <si>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</si>
  <si>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</si>
  <si>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</si>
  <si>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</si>
  <si>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</si>
  <si>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</si>
  <si>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</si>
  <si>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</si>
  <si>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</si>
  <si>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</si>
  <si>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</si>
  <si>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</si>
  <si>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</si>
  <si>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</si>
  <si>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</si>
  <si>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</si>
  <si>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</si>
  <si>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</si>
  <si>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</si>
  <si>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</si>
  <si>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</si>
  <si>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</si>
  <si>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</si>
  <si>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</si>
  <si>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</si>
  <si>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</si>
  <si>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</si>
  <si>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</si>
  <si>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</si>
  <si>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</si>
  <si>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</si>
  <si>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</si>
  <si>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</si>
  <si>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</si>
  <si>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</si>
  <si>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</si>
  <si>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</si>
  <si>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</si>
  <si>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</si>
  <si>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</si>
  <si>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</si>
  <si>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</si>
  <si>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</si>
  <si>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</si>
  <si>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</si>
  <si>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</si>
  <si>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</si>
  <si>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</si>
  <si>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</si>
  <si>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</si>
  <si>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</si>
  <si>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</si>
  <si>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</si>
  <si>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</si>
  <si>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</si>
  <si>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</si>
  <si>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</si>
  <si>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</si>
  <si>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</si>
  <si>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</si>
  <si>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</si>
  <si>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</si>
  <si>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</si>
  <si>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</si>
  <si>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</si>
  <si>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</si>
  <si>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</si>
  <si>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</si>
  <si>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</si>
  <si>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</si>
  <si>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</si>
  <si>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</si>
  <si>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</si>
  <si>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</si>
  <si>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</si>
  <si>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</si>
  <si>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</si>
  <si>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</si>
  <si>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</si>
  <si>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</si>
  <si>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</si>
  <si>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</si>
  <si>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</si>
  <si>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</si>
  <si>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</si>
  <si>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</si>
  <si>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</si>
  <si>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</si>
  <si>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</si>
  <si>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</si>
  <si>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</si>
  <si>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</si>
  <si>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</si>
  <si>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</si>
  <si>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</si>
  <si>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</si>
  <si>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</si>
  <si>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</si>
  <si>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</si>
  <si>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</si>
  <si>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</si>
  <si>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</si>
  <si>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</si>
  <si>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</si>
  <si>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</si>
  <si>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</si>
  <si>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</si>
  <si>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</si>
  <si>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</si>
  <si>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</si>
  <si>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</si>
  <si>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</si>
  <si>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</si>
  <si>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</si>
  <si>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</si>
  <si>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</si>
  <si>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</si>
  <si>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</si>
  <si>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</si>
  <si>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</si>
  <si>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</si>
  <si>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</si>
  <si>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</si>
  <si>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</si>
  <si>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</si>
  <si>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</si>
  <si>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</si>
  <si>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</si>
  <si>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</si>
  <si>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</si>
  <si>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</si>
  <si>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</si>
  <si>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</si>
  <si>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</si>
  <si>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</si>
  <si>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</si>
  <si>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</si>
  <si>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</si>
  <si>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</si>
  <si>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</si>
  <si>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</si>
  <si>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</si>
  <si>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</si>
  <si>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</si>
  <si>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</si>
  <si>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</si>
  <si>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</si>
  <si>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</si>
  <si>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</si>
  <si>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</si>
  <si>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</si>
  <si>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</si>
  <si>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</si>
  <si>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</si>
  <si>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</si>
  <si>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</si>
  <si>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</si>
  <si>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</si>
  <si>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</si>
  <si>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</si>
  <si>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</si>
  <si>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</si>
  <si>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</si>
  <si>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</si>
  <si>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</si>
  <si>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</si>
  <si>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</si>
  <si>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</si>
  <si>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</si>
  <si>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</si>
  <si>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</si>
  <si>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</si>
  <si>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</si>
  <si>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</si>
  <si>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</si>
  <si>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</si>
  <si>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</si>
  <si>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</si>
  <si>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</si>
  <si>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</si>
  <si>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</si>
  <si>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</si>
  <si>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</si>
  <si>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</si>
  <si>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</si>
  <si>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</si>
  <si>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</si>
  <si>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</si>
  <si>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</si>
  <si>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</si>
  <si>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</si>
  <si>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</si>
  <si>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</si>
  <si>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</si>
  <si>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</si>
  <si>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</si>
  <si>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</si>
  <si>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</si>
  <si>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</si>
  <si>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</si>
  <si>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</si>
  <si>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</si>
  <si>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</si>
  <si>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</si>
  <si>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</si>
  <si>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</si>
  <si>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</si>
  <si>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</si>
  <si>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</si>
  <si>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</si>
  <si>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</si>
  <si>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</si>
  <si>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</si>
  <si>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</si>
  <si>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</si>
  <si>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</si>
  <si>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</si>
  <si>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</si>
  <si>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</si>
  <si>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</si>
  <si>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</si>
  <si>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</si>
  <si>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</si>
  <si>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</si>
  <si>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</si>
  <si>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</si>
  <si>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</si>
  <si>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</si>
  <si>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</si>
  <si>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</si>
  <si>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</si>
  <si>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</si>
  <si>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</si>
  <si>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</si>
  <si>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</si>
  <si>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</si>
  <si>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</si>
  <si>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</si>
  <si>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</si>
  <si>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</si>
  <si>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</si>
  <si>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</si>
  <si>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</si>
  <si>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</si>
  <si>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</si>
  <si>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</si>
  <si>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</si>
  <si>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</si>
  <si>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</si>
  <si>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</si>
  <si>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</si>
  <si>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</si>
  <si>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</si>
  <si>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</si>
  <si>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</si>
  <si>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</si>
  <si>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</si>
  <si>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</si>
  <si>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</si>
  <si>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</si>
  <si>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</si>
  <si>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</si>
  <si>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</si>
  <si>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</si>
  <si>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</si>
  <si>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</si>
  <si>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</si>
  <si>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</si>
  <si>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</si>
  <si>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</si>
  <si>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</si>
  <si>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</si>
  <si>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</si>
  <si>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</si>
  <si>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</si>
  <si>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</si>
  <si>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</si>
  <si>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</si>
  <si>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</si>
  <si>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</si>
  <si>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</si>
  <si>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</si>
  <si>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</si>
  <si>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</si>
  <si>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</si>
  <si>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</si>
  <si>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</si>
  <si>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</si>
  <si>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</si>
  <si>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</si>
  <si>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</si>
  <si>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</si>
  <si>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</si>
  <si>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</si>
  <si>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</si>
  <si>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</si>
  <si>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</si>
  <si>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</si>
  <si>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</si>
  <si>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</si>
  <si>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</si>
  <si>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</si>
  <si>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</si>
  <si>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</si>
  <si>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</si>
  <si>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</si>
  <si>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</si>
  <si>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</si>
  <si>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</si>
  <si>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</si>
  <si>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</si>
  <si>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</si>
  <si>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</si>
  <si>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</si>
  <si>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</si>
  <si>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</si>
  <si>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</si>
  <si>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</si>
  <si>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</si>
  <si>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</si>
  <si>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</si>
  <si>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</si>
  <si>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</si>
  <si>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</si>
  <si>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</si>
  <si>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</si>
  <si>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</si>
  <si>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</si>
  <si>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</si>
  <si>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</si>
  <si>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</si>
  <si>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</si>
  <si>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</si>
  <si>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</si>
  <si>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</si>
  <si>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</si>
  <si>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</si>
  <si>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</si>
  <si>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</si>
  <si>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</si>
  <si>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</si>
  <si>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</si>
  <si>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</si>
  <si>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</si>
  <si>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</si>
  <si>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</si>
  <si>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</si>
  <si>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</si>
  <si>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</si>
  <si>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</si>
  <si>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</si>
  <si>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</si>
  <si>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</si>
  <si>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</si>
  <si>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</si>
  <si>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</si>
  <si>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</si>
  <si>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</si>
  <si>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</si>
  <si>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</si>
  <si>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</si>
  <si>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</si>
  <si>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</si>
  <si>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</si>
  <si>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</si>
  <si>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</si>
  <si>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</si>
  <si>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</si>
  <si>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</si>
  <si>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</si>
  <si>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</si>
  <si>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</si>
  <si>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</si>
  <si>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</si>
  <si>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</si>
  <si>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</si>
  <si>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</si>
  <si>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</si>
  <si>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</si>
  <si>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</si>
  <si>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</si>
  <si>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</si>
  <si>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</si>
  <si>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</si>
  <si>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</si>
  <si>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</si>
  <si>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</si>
  <si>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</si>
  <si>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</si>
  <si>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</si>
  <si>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</si>
  <si>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</si>
  <si>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</si>
  <si>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</si>
  <si>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</si>
  <si>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</si>
  <si>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</si>
  <si>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</si>
  <si>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</si>
  <si>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</si>
  <si>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</si>
  <si>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</si>
  <si>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</si>
  <si>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</si>
  <si>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</si>
  <si>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</si>
  <si>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</si>
  <si>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</si>
  <si>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</si>
  <si>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</si>
  <si>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</si>
  <si>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</si>
  <si>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</si>
  <si>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</si>
  <si>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</si>
  <si>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</si>
  <si>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</si>
  <si>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</si>
  <si>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</si>
  <si>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</si>
  <si>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</si>
  <si>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</si>
  <si>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</si>
  <si>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</si>
  <si>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</si>
  <si>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</si>
  <si>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</si>
  <si>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</si>
  <si>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</si>
  <si>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</si>
  <si>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</si>
  <si>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</si>
  <si>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</si>
  <si>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</si>
  <si>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</si>
  <si>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</si>
  <si>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</si>
  <si>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</si>
  <si>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</si>
  <si>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</si>
  <si>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</si>
  <si>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</si>
  <si>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</si>
  <si>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</si>
  <si>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</si>
  <si>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</si>
  <si>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</si>
  <si>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</si>
  <si>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</si>
  <si>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</si>
  <si>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</si>
  <si>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</si>
  <si>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</si>
  <si>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</si>
  <si>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</si>
  <si>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</si>
  <si>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</si>
  <si>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</si>
  <si>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</si>
  <si>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</si>
  <si>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</si>
  <si>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</si>
  <si>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</si>
  <si>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</si>
  <si>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</si>
  <si>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</si>
  <si>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</si>
  <si>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</si>
  <si>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</si>
  <si>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</si>
  <si>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</si>
  <si>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</si>
  <si>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</si>
  <si>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</si>
  <si>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</si>
  <si>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</si>
  <si>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</si>
  <si>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</si>
  <si>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</si>
  <si>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</si>
  <si>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</si>
  <si>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</si>
  <si>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</si>
  <si>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</si>
  <si>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</si>
  <si>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</si>
  <si>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</si>
  <si>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</si>
  <si>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</si>
  <si>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</si>
  <si>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</si>
  <si>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</si>
  <si>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</si>
  <si>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</si>
  <si>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</si>
  <si>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</si>
  <si>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</si>
  <si>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</si>
  <si>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</si>
  <si>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</si>
  <si>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</si>
  <si>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</si>
  <si>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</si>
  <si>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</si>
  <si>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</si>
  <si>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</si>
  <si>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</si>
  <si>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</si>
  <si>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</si>
  <si>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</si>
  <si>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</si>
  <si>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</si>
  <si>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</si>
  <si>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</si>
  <si>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</si>
  <si>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</si>
  <si>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</si>
  <si>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</si>
  <si>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</si>
  <si>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</si>
  <si>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</si>
  <si>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</si>
  <si>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</si>
  <si>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</si>
  <si>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</si>
  <si>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</si>
  <si>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</si>
  <si>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</si>
  <si>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</si>
  <si>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</si>
  <si>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</si>
  <si>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</si>
  <si>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</si>
  <si>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</si>
  <si>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</si>
  <si>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</si>
  <si>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</si>
  <si>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</si>
  <si>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</si>
  <si>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</si>
  <si>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</si>
  <si>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</si>
  <si>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</si>
  <si>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</si>
  <si>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</si>
  <si>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</si>
  <si>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</si>
  <si>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</si>
  <si>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</si>
  <si>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</si>
  <si>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</si>
  <si>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</si>
  <si>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</si>
  <si>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</si>
  <si>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</si>
  <si>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</si>
  <si>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</si>
  <si>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</si>
  <si>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</si>
  <si>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</si>
  <si>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</si>
  <si>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</si>
  <si>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</si>
  <si>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</si>
  <si>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</si>
  <si>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</si>
  <si>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</si>
  <si>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</si>
  <si>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</si>
  <si>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</si>
  <si>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</si>
  <si>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</si>
  <si>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</si>
  <si>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</si>
  <si>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</si>
  <si>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</si>
  <si>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</si>
  <si>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</si>
  <si>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</si>
  <si>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</si>
  <si>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</si>
  <si>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</si>
  <si>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</si>
  <si>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</si>
  <si>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</si>
  <si>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</si>
  <si>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</si>
  <si>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</si>
  <si>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</si>
  <si>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</si>
  <si>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</si>
  <si>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</si>
  <si>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</si>
  <si>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</si>
  <si>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</si>
  <si>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</si>
  <si>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</si>
  <si>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</si>
  <si>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</si>
  <si>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</si>
  <si>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</si>
  <si>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</si>
  <si>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</si>
  <si>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</si>
  <si>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</si>
  <si>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</si>
  <si>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</si>
  <si>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</si>
  <si>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</si>
  <si>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</si>
  <si>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</si>
  <si>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</si>
  <si>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</si>
  <si>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</si>
  <si>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</si>
  <si>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</si>
  <si>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</si>
  <si>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</si>
  <si>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</si>
  <si>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</si>
  <si>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</si>
  <si>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</si>
  <si>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</si>
  <si>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</si>
  <si>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</si>
  <si>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</si>
  <si>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</si>
  <si>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</si>
  <si>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</si>
  <si>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</si>
  <si>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</si>
  <si>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</si>
  <si>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</si>
  <si>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</si>
  <si>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</si>
  <si>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</si>
  <si>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</si>
  <si>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</si>
  <si>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</si>
  <si>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</si>
  <si>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</si>
  <si>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</si>
  <si>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</si>
  <si>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</si>
  <si>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</si>
  <si>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</si>
  <si>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</si>
  <si>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</si>
  <si>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</si>
  <si>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</si>
  <si>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</si>
  <si>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</si>
  <si>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</si>
  <si>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</si>
  <si>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</si>
  <si>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</si>
  <si>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</si>
  <si>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</si>
  <si>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</si>
  <si>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</si>
  <si>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</si>
  <si>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</si>
  <si>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</si>
  <si>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</si>
  <si>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</si>
  <si>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</si>
  <si>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</si>
  <si>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</si>
  <si>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</si>
  <si>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</si>
  <si>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</si>
  <si>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</si>
  <si>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</si>
  <si>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</si>
  <si>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</si>
  <si>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</si>
  <si>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</si>
  <si>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</si>
  <si>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</si>
  <si>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</si>
  <si>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</si>
  <si>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</si>
  <si>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</si>
  <si>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</si>
  <si>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</si>
  <si>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</si>
  <si>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</si>
  <si>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</si>
  <si>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</si>
  <si>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</si>
  <si>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</si>
  <si>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</si>
  <si>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</si>
  <si>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</si>
  <si>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</si>
  <si>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</si>
  <si>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</si>
  <si>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</si>
  <si>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</si>
  <si>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</si>
  <si>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</si>
  <si>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</si>
  <si>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</si>
  <si>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</si>
  <si>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</si>
  <si>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</si>
  <si>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</si>
  <si>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</si>
  <si>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</si>
  <si>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</si>
  <si>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</si>
  <si>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</si>
  <si>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</si>
  <si>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</si>
  <si>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</si>
  <si>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</si>
  <si>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</si>
  <si>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</si>
  <si>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</si>
  <si>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</si>
  <si>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</si>
  <si>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</si>
  <si>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</si>
  <si>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</si>
  <si>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</si>
  <si>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</si>
  <si>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</si>
  <si>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</si>
  <si>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</si>
  <si>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</si>
  <si>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</si>
  <si>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</si>
  <si>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</si>
  <si>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</si>
  <si>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</si>
  <si>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</si>
  <si>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</si>
  <si>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</si>
  <si>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</si>
  <si>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</si>
  <si>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</si>
  <si>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</si>
  <si>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</si>
  <si>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</si>
  <si>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</si>
  <si>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</si>
  <si>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</si>
  <si>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</si>
  <si>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</si>
  <si>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</si>
  <si>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</si>
  <si>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</si>
  <si>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</si>
  <si>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</si>
  <si>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</si>
  <si>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</si>
  <si>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</si>
  <si>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</si>
  <si>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</si>
  <si>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</si>
  <si>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</si>
  <si>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</si>
  <si>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</si>
  <si>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</si>
  <si>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</si>
  <si>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</si>
  <si>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</si>
  <si>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</si>
  <si>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</si>
  <si>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</si>
  <si>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</si>
  <si>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</si>
  <si>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</si>
  <si>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</si>
  <si>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</si>
  <si>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</si>
  <si>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</si>
  <si>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</si>
  <si>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</si>
  <si>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</si>
  <si>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</si>
  <si>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</si>
  <si>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</si>
  <si>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</si>
  <si>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</si>
  <si>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</si>
  <si>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</si>
  <si>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</si>
  <si>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</si>
  <si>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</si>
  <si>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</si>
  <si>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</si>
  <si>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</si>
  <si>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</si>
  <si>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</si>
  <si>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</si>
  <si>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</si>
  <si>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</si>
  <si>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</si>
  <si>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</si>
  <si>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</si>
  <si>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</si>
  <si>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</si>
  <si>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</si>
  <si>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</si>
  <si>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</si>
  <si>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</si>
  <si>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</si>
  <si>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</si>
  <si>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</si>
  <si>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</si>
  <si>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</si>
  <si>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</si>
  <si>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</si>
  <si>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</si>
  <si>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</si>
  <si>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</si>
  <si>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</si>
  <si>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</si>
  <si>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</si>
  <si>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</si>
  <si>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</si>
  <si>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</si>
  <si>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</si>
  <si>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</si>
  <si>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</si>
  <si>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</si>
  <si>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</si>
  <si>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</si>
  <si>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</si>
  <si>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</si>
  <si>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</si>
  <si>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</si>
  <si>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</si>
  <si>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</si>
  <si>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</si>
  <si>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</si>
  <si>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</si>
  <si>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</si>
  <si>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</si>
  <si>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</si>
  <si>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</si>
  <si>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</si>
  <si>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</si>
  <si>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</si>
  <si>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</si>
  <si>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</si>
  <si>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</si>
  <si>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</si>
  <si>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</si>
  <si>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</si>
  <si>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</si>
  <si>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</si>
  <si>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</si>
  <si>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</si>
  <si>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</si>
  <si>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</si>
  <si>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</si>
  <si>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</si>
  <si>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</si>
  <si>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</si>
  <si>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</si>
  <si>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</si>
  <si>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</si>
  <si>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</si>
  <si>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</si>
  <si>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</si>
  <si>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</si>
  <si>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</si>
  <si>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</si>
  <si>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</si>
  <si>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</si>
  <si>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</si>
  <si>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</si>
  <si>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</si>
  <si>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</si>
  <si>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</si>
  <si>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</si>
  <si>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</si>
  <si>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</si>
  <si>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</si>
  <si>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</si>
  <si>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</si>
  <si>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</si>
  <si>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</si>
  <si>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</si>
  <si>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</si>
  <si>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</si>
  <si>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</si>
  <si>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</si>
  <si>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</si>
  <si>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</si>
  <si>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</si>
  <si>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</si>
  <si>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</si>
  <si>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</si>
  <si>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</si>
  <si>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</si>
  <si>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</si>
  <si>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</si>
  <si>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</si>
  <si>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</si>
  <si>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</si>
  <si>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</si>
  <si>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</si>
  <si>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</si>
  <si>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</si>
  <si>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</si>
  <si>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</si>
  <si>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</si>
  <si>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</si>
  <si>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</si>
  <si>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</si>
  <si>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</si>
  <si>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</si>
  <si>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</si>
  <si>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</si>
  <si>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</si>
  <si>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</si>
  <si>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</si>
  <si>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</si>
  <si>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</si>
  <si>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</si>
  <si>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</si>
  <si>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</si>
  <si>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</si>
  <si>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</si>
  <si>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</si>
  <si>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</si>
  <si>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</si>
  <si>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</si>
  <si>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</si>
  <si>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</si>
  <si>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</si>
  <si>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</si>
  <si>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</si>
  <si>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</si>
  <si>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</si>
  <si>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</si>
  <si>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</si>
  <si>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</si>
  <si>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</si>
  <si>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</si>
  <si>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</si>
  <si>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</si>
  <si>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</si>
  <si>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</si>
  <si>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</si>
  <si>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</si>
  <si>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</si>
  <si>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</si>
  <si>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</si>
  <si>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</si>
  <si>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</si>
  <si>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</si>
  <si>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</si>
  <si>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</si>
  <si>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</si>
  <si>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</si>
  <si>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</si>
  <si>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</si>
  <si>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</si>
  <si>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</si>
  <si>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</si>
  <si>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</si>
  <si>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</si>
  <si>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</si>
  <si>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</si>
  <si>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</si>
  <si>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</si>
  <si>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</si>
  <si>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</si>
  <si>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</si>
  <si>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</si>
  <si>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</si>
  <si>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</si>
  <si>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</si>
  <si>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</si>
  <si>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</si>
  <si>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</si>
  <si>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</si>
  <si>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</si>
  <si>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</si>
  <si>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</si>
  <si>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</si>
  <si>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</si>
  <si>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</si>
  <si>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</si>
  <si>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</si>
  <si>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</si>
  <si>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</si>
  <si>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</si>
  <si>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</si>
  <si>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</si>
  <si>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</si>
  <si>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</si>
  <si>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</si>
  <si>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</si>
  <si>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</si>
  <si>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</si>
  <si>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</si>
  <si>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</si>
  <si>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</si>
  <si>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</si>
  <si>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</si>
  <si>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</si>
  <si>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</si>
  <si>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</si>
  <si>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</si>
  <si>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</si>
  <si>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</si>
  <si>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</si>
  <si>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</si>
  <si>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</si>
  <si>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</si>
  <si>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</si>
  <si>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</si>
  <si>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</si>
  <si>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</si>
  <si>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</si>
  <si>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</si>
  <si>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</si>
  <si>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</si>
  <si>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</si>
  <si>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</si>
  <si>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</si>
  <si>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</si>
  <si>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</si>
  <si>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</si>
  <si>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</si>
  <si>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</si>
  <si>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</si>
  <si>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</si>
  <si>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</si>
  <si>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</si>
  <si>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</si>
  <si>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</si>
  <si>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</si>
  <si>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</si>
  <si>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</si>
  <si>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</si>
  <si>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</si>
  <si>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</si>
  <si>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</si>
  <si>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</si>
  <si>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</si>
  <si>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</si>
  <si>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</si>
  <si>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</si>
  <si>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</si>
  <si>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</si>
  <si>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</si>
  <si>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</si>
  <si>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</si>
  <si>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</si>
  <si>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</si>
  <si>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</si>
  <si>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</si>
  <si>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</si>
  <si>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</si>
  <si>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</si>
  <si>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</si>
  <si>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</si>
  <si>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</si>
  <si>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</si>
  <si>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</si>
  <si>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</si>
  <si>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</si>
  <si>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</si>
  <si>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</si>
  <si>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</si>
  <si>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</si>
  <si>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</si>
  <si>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</si>
  <si>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</si>
  <si>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</si>
  <si>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</si>
  <si>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</si>
  <si>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</si>
  <si>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</si>
  <si>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</si>
  <si>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</si>
  <si>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</si>
  <si>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</si>
  <si>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</si>
  <si>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</si>
  <si>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</si>
  <si>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</si>
  <si>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</si>
  <si>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</si>
  <si>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</si>
  <si>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</si>
  <si>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</si>
  <si>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</si>
  <si>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</si>
  <si>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</si>
  <si>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</si>
  <si>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</si>
  <si>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</si>
  <si>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</si>
  <si>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</si>
  <si>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</si>
  <si>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</si>
  <si>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</si>
  <si>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</si>
  <si>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</si>
  <si>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</si>
  <si>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</si>
  <si>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</si>
  <si>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</si>
  <si>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</si>
  <si>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</si>
  <si>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</si>
  <si>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</si>
  <si>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</si>
  <si>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</si>
  <si>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</si>
  <si>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</si>
  <si>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</si>
  <si>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</si>
  <si>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</si>
  <si>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</si>
  <si>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</si>
  <si>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</si>
  <si>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</si>
  <si>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</si>
  <si>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</si>
  <si>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</si>
  <si>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</si>
  <si>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</si>
  <si>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</si>
  <si>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</si>
  <si>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</si>
  <si>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</si>
  <si>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</si>
  <si>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</si>
  <si>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</si>
  <si>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</si>
  <si>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</si>
  <si>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</si>
  <si>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</si>
  <si>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</si>
  <si>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</si>
  <si>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</si>
  <si>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</si>
  <si>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</si>
  <si>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</si>
  <si>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</si>
  <si>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</si>
  <si>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</si>
  <si>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</si>
  <si>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</si>
  <si>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</si>
  <si>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</si>
  <si>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</si>
  <si>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</si>
  <si>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</si>
  <si>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</si>
  <si>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</si>
  <si>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</si>
  <si>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</si>
  <si>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</si>
  <si>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</si>
  <si>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</si>
  <si>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</si>
  <si>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</si>
  <si>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</si>
  <si>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</si>
  <si>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</si>
  <si>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</si>
  <si>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</si>
  <si>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</si>
  <si>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</si>
  <si>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</si>
  <si>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</si>
  <si>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</si>
  <si>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</si>
  <si>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</si>
  <si>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</si>
  <si>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</si>
  <si>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</si>
  <si>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</si>
  <si>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</si>
  <si>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</si>
  <si>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</si>
  <si>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</si>
  <si>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</si>
  <si>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</si>
  <si>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</si>
  <si>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</si>
  <si>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</si>
  <si>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</si>
  <si>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</si>
  <si>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</si>
  <si>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</si>
  <si>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</si>
  <si>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</si>
  <si>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</si>
  <si>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</si>
  <si>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</si>
  <si>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</si>
  <si>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</si>
  <si>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</si>
  <si>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</si>
  <si>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</si>
  <si>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</si>
  <si>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</si>
  <si>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</si>
  <si>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</si>
  <si>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</si>
  <si>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</si>
  <si>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</si>
  <si>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</si>
  <si>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</si>
  <si>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</si>
  <si>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</si>
  <si>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</si>
  <si>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</si>
  <si>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</si>
  <si>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</si>
  <si>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</si>
  <si>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</si>
  <si>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</si>
  <si>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</si>
  <si>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</si>
  <si>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</si>
  <si>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</si>
  <si>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</si>
  <si>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</si>
  <si>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</si>
  <si>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</si>
  <si>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</si>
  <si>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</si>
  <si>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</si>
  <si>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</si>
  <si>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</si>
  <si>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</si>
  <si>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</si>
  <si>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</si>
  <si>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</si>
  <si>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</si>
  <si>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</si>
  <si>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</si>
  <si>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</si>
  <si>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</si>
  <si>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</si>
  <si>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</si>
  <si>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</si>
  <si>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</si>
  <si>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</si>
  <si>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</si>
  <si>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</si>
  <si>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</si>
  <si>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</si>
  <si>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</si>
  <si>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</si>
  <si>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</si>
  <si>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</si>
  <si>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</si>
  <si>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</si>
  <si>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</si>
  <si>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</si>
  <si>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</si>
  <si>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</si>
  <si>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</si>
  <si>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</si>
  <si>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</si>
  <si>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</si>
  <si>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</si>
  <si>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</si>
  <si>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</si>
  <si>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</si>
  <si>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</si>
  <si>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</si>
  <si>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</si>
  <si>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</si>
  <si>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</si>
  <si>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</si>
  <si>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</si>
  <si>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</si>
  <si>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</si>
  <si>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</si>
  <si>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</si>
  <si>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</si>
  <si>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</si>
  <si>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</si>
  <si>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</si>
  <si>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</si>
  <si>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</si>
  <si>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</si>
  <si>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</si>
  <si>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</si>
  <si>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</si>
  <si>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</si>
  <si>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</si>
  <si>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</si>
  <si>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</si>
  <si>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</si>
  <si>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</si>
  <si>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</si>
  <si>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</si>
  <si>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</si>
  <si>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</si>
  <si>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</si>
  <si>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</si>
  <si>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</si>
  <si>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</si>
  <si>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</si>
  <si>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</si>
  <si>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</si>
  <si>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</si>
  <si>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</si>
  <si>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</si>
  <si>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</si>
  <si>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</si>
  <si>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</si>
  <si>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</si>
  <si>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</si>
  <si>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</si>
  <si>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</si>
  <si>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</si>
  <si>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</si>
  <si>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</si>
  <si>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</si>
  <si>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</si>
  <si>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</si>
  <si>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</si>
  <si>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</si>
  <si>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</si>
  <si>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</si>
  <si>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</si>
  <si>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</si>
  <si>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</si>
  <si>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</si>
  <si>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</si>
  <si>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</si>
  <si>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</si>
  <si>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</si>
  <si>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</si>
  <si>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</si>
  <si>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</si>
  <si>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</si>
  <si>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</si>
  <si>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</si>
  <si>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</si>
  <si>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</si>
  <si>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</si>
  <si>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</si>
  <si>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</si>
  <si>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</si>
  <si>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</si>
  <si>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</si>
  <si>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</si>
  <si>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</si>
  <si>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</si>
  <si>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</si>
  <si>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</si>
  <si>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</si>
  <si>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</si>
  <si>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</si>
  <si>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</si>
  <si>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</si>
  <si>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</si>
  <si>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</si>
  <si>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</si>
  <si>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</si>
  <si>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</si>
  <si>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</si>
  <si>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</si>
  <si>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</si>
  <si>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</si>
  <si>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</si>
  <si>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</si>
  <si>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</si>
  <si>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</si>
  <si>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</si>
  <si>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</si>
  <si>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</si>
  <si>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</si>
  <si>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</si>
  <si>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</si>
  <si>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</si>
  <si>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</si>
  <si>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</si>
  <si>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</si>
  <si>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</si>
  <si>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</si>
  <si>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</si>
  <si>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</si>
  <si>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</si>
  <si>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</si>
  <si>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</si>
  <si>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</si>
  <si>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</si>
  <si>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</si>
  <si>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</si>
  <si>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</si>
  <si>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</si>
  <si>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</si>
  <si>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</si>
  <si>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</si>
  <si>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</si>
  <si>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</si>
  <si>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</si>
  <si>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</si>
  <si>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</si>
  <si>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</si>
  <si>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</si>
  <si>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</si>
  <si>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</si>
  <si>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</si>
  <si>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</si>
  <si>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</si>
  <si>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</si>
  <si>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</si>
  <si>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</si>
  <si>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</si>
  <si>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</si>
  <si>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</si>
  <si>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</si>
  <si>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</si>
  <si>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</si>
  <si>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</si>
  <si>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</si>
  <si>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</si>
  <si>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</si>
  <si>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</si>
  <si>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</si>
  <si>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</si>
  <si>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</si>
  <si>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</si>
  <si>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</si>
  <si>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</si>
  <si>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</si>
  <si>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</si>
  <si>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</si>
  <si>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</si>
  <si>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</si>
  <si>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</si>
  <si>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</si>
  <si>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</si>
  <si>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</si>
  <si>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</si>
  <si>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</si>
  <si>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</si>
  <si>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</si>
  <si>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</si>
  <si>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</si>
  <si>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</si>
  <si>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</si>
  <si>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</si>
  <si>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</si>
  <si>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</si>
  <si>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</si>
  <si>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</si>
  <si>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</si>
  <si>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</si>
  <si>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</si>
  <si>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</si>
  <si>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</si>
  <si>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</si>
  <si>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</si>
  <si>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</si>
  <si>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</si>
  <si>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</si>
  <si>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</si>
  <si>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</si>
  <si>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</si>
  <si>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</si>
  <si>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</si>
  <si>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</si>
  <si>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</si>
  <si>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</si>
  <si>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</si>
  <si>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</si>
  <si>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</si>
  <si>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</si>
  <si>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</si>
  <si>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</si>
  <si>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</si>
  <si>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</si>
  <si>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</si>
  <si>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</si>
  <si>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</si>
  <si>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</si>
  <si>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</si>
  <si>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</si>
  <si>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</si>
  <si>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</si>
  <si>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</si>
  <si>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</si>
  <si>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</si>
  <si>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</si>
  <si>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</si>
  <si>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</si>
  <si>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</si>
  <si>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</si>
  <si>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</si>
  <si>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</si>
  <si>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</si>
  <si>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</si>
  <si>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</si>
  <si>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</si>
  <si>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</si>
  <si>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</si>
  <si>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</si>
  <si>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</si>
  <si>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</si>
  <si>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</si>
  <si>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</si>
  <si>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</si>
  <si>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</si>
  <si>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</si>
  <si>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</si>
  <si>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</si>
  <si>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</si>
  <si>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</si>
  <si>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</si>
  <si>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</si>
  <si>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</si>
  <si>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</si>
  <si>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</si>
  <si>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</si>
  <si>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</si>
  <si>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</si>
  <si>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</si>
  <si>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</si>
  <si>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</si>
  <si>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</si>
  <si>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</si>
  <si>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</si>
  <si>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</si>
  <si>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</si>
  <si>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</si>
  <si>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</si>
  <si>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</si>
  <si>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</si>
  <si>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</si>
  <si>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</si>
  <si>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</si>
  <si>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</si>
  <si>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</si>
  <si>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</si>
  <si>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</si>
  <si>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</si>
  <si>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</si>
  <si>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</si>
  <si>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</si>
  <si>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</si>
  <si>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</si>
  <si>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</si>
  <si>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</si>
  <si>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</si>
  <si>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</si>
  <si>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</si>
  <si>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</si>
  <si>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</si>
  <si>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</si>
  <si>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</si>
  <si>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</si>
  <si>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</si>
  <si>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</si>
  <si>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</si>
  <si>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</si>
  <si>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</si>
  <si>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</si>
  <si>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</si>
  <si>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</si>
  <si>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</si>
  <si>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</si>
  <si>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</si>
  <si>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</si>
  <si>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</si>
  <si>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</si>
  <si>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</si>
  <si>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</si>
  <si>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</si>
  <si>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</si>
  <si>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</si>
  <si>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</si>
  <si>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</si>
  <si>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</si>
  <si>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</si>
  <si>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</si>
  <si>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</si>
  <si>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</si>
  <si>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</si>
  <si>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</si>
  <si>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</si>
  <si>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</si>
  <si>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</si>
  <si>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</si>
  <si>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</si>
  <si>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</si>
  <si>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</si>
  <si>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</si>
  <si>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</si>
  <si>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</si>
  <si>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</si>
  <si>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</si>
  <si>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</si>
  <si>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</si>
  <si>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</si>
  <si>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</si>
  <si>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</si>
  <si>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</si>
  <si>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</si>
  <si>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</si>
  <si>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</si>
  <si>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</si>
  <si>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</si>
  <si>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</si>
  <si>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</si>
  <si>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</si>
  <si>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</si>
  <si>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</si>
  <si>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</si>
  <si>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</si>
  <si>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</si>
  <si>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</si>
  <si>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</si>
  <si>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</si>
  <si>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</si>
  <si>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</si>
  <si>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</si>
  <si>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</si>
  <si>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</si>
  <si>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</si>
  <si>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</si>
  <si>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</si>
  <si>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</si>
  <si>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</si>
  <si>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</si>
  <si>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</si>
  <si>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</si>
  <si>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</si>
  <si>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</si>
  <si>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</si>
  <si>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</si>
  <si>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</si>
  <si>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</si>
  <si>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</si>
  <si>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</si>
  <si>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</si>
  <si>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</si>
  <si>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</si>
  <si>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</si>
  <si>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</si>
  <si>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</si>
  <si>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</si>
  <si>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</si>
  <si>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</si>
  <si>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</si>
  <si>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</si>
  <si>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</si>
  <si>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</si>
  <si>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</si>
  <si>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</si>
  <si>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</si>
  <si>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</si>
  <si>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</si>
  <si>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</si>
  <si>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</si>
  <si>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</si>
  <si>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</si>
  <si>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</si>
  <si>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</si>
  <si>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</si>
  <si>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</si>
  <si>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</si>
  <si>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</si>
  <si>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</si>
  <si>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</si>
  <si>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</si>
  <si>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</si>
  <si>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</si>
  <si>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</si>
  <si>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</si>
  <si>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</si>
  <si>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</si>
  <si>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</si>
  <si>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</si>
  <si>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</si>
  <si>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</si>
  <si>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</si>
  <si>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</si>
  <si>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</si>
  <si>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</si>
  <si>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</si>
  <si>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</si>
  <si>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</si>
  <si>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</si>
  <si>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</si>
  <si>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</si>
  <si>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</si>
  <si>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</si>
  <si>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</si>
  <si>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</si>
  <si>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</si>
  <si>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</si>
  <si>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</si>
  <si>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</si>
  <si>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</si>
  <si>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</si>
  <si>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</si>
  <si>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</si>
  <si>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</si>
  <si>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</si>
  <si>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</si>
  <si>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</si>
  <si>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</si>
  <si>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</si>
  <si>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</si>
  <si>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</si>
  <si>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</si>
  <si>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</si>
  <si>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</si>
  <si>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</si>
  <si>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</si>
  <si>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</si>
  <si>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</si>
  <si>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</si>
  <si>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</si>
  <si>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</si>
  <si>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</si>
  <si>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</si>
  <si>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</si>
  <si>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</si>
  <si>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</si>
  <si>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</si>
  <si>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</si>
  <si>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</si>
  <si>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</si>
  <si>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</si>
  <si>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</si>
  <si>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</si>
  <si>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</si>
  <si>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</si>
  <si>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</si>
  <si>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</si>
  <si>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</si>
  <si>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</si>
  <si>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</si>
  <si>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</si>
  <si>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</si>
  <si>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</si>
  <si>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</si>
  <si>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</si>
  <si>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</si>
  <si>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</si>
  <si>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</si>
  <si>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</si>
  <si>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</si>
  <si>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</si>
  <si>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</si>
  <si>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</si>
  <si>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</si>
  <si>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</si>
  <si>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</si>
  <si>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</si>
  <si>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</si>
  <si>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</si>
  <si>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</si>
  <si>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</si>
  <si>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</si>
  <si>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</si>
  <si>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</si>
  <si>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</si>
  <si>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</si>
  <si>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</si>
  <si>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</si>
  <si>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</si>
  <si>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</si>
  <si>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</si>
  <si>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</si>
  <si>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</si>
  <si>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</si>
  <si>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</si>
  <si>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</si>
  <si>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</si>
  <si>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</si>
  <si>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</si>
  <si>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</si>
  <si>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</si>
  <si>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</si>
  <si>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</si>
  <si>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</si>
  <si>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</si>
  <si>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</si>
  <si>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</si>
  <si>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</si>
  <si>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</si>
  <si>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</si>
  <si>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</si>
  <si>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</si>
  <si>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</si>
  <si>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</si>
  <si>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</si>
  <si>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</si>
  <si>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</si>
  <si>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</si>
  <si>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</si>
  <si>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</si>
  <si>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</si>
  <si>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</si>
  <si>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</si>
  <si>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</si>
  <si>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</si>
  <si>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</si>
  <si>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</si>
  <si>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</si>
  <si>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</si>
  <si>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</si>
  <si>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</si>
  <si>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</si>
  <si>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</si>
  <si>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</si>
  <si>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</si>
  <si>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</si>
  <si>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</si>
  <si>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</si>
  <si>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</si>
  <si>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</si>
  <si>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</si>
  <si>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</si>
  <si>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</si>
  <si>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</si>
  <si>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</si>
  <si>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</si>
  <si>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</si>
  <si>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</si>
  <si>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</si>
  <si>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</si>
  <si>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</si>
  <si>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</si>
  <si>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</si>
  <si>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</si>
  <si>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</si>
  <si>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</si>
  <si>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</si>
  <si>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</si>
  <si>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</si>
  <si>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</si>
  <si>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</si>
  <si>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</si>
  <si>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</si>
  <si>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</si>
  <si>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</si>
  <si>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</si>
  <si>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</si>
  <si>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</si>
  <si>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</si>
  <si>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</si>
  <si>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</si>
  <si>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</si>
  <si>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</si>
  <si>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</si>
  <si>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</si>
  <si>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</si>
  <si>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</si>
  <si>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</si>
  <si>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</si>
  <si>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</si>
  <si>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</si>
  <si>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</si>
  <si>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</si>
  <si>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</si>
  <si>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</si>
  <si>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</si>
  <si>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</si>
  <si>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</si>
  <si>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</si>
  <si>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</si>
  <si>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</si>
  <si>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</si>
  <si>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</si>
  <si>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</si>
  <si>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</si>
  <si>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</si>
  <si>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</si>
  <si>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</si>
  <si>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</si>
  <si>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</si>
  <si>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</si>
  <si>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</si>
  <si>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</si>
  <si>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</si>
  <si>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</si>
  <si>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</si>
  <si>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</si>
  <si>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</si>
  <si>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</si>
  <si>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</si>
  <si>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</si>
  <si>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</si>
  <si>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</si>
  <si>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</si>
  <si>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</si>
  <si>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</si>
  <si>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</si>
  <si>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</si>
  <si>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</si>
  <si>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</si>
  <si>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</si>
  <si>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</si>
  <si>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</si>
  <si>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</si>
  <si>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</si>
  <si>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</si>
  <si>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</si>
  <si>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</si>
  <si>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</si>
  <si>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</si>
  <si>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</si>
  <si>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</si>
  <si>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</si>
  <si>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</si>
  <si>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</si>
  <si>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</si>
  <si>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</si>
  <si>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</si>
  <si>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</si>
  <si>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</si>
  <si>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</si>
  <si>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</si>
  <si>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</si>
  <si>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</si>
  <si>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</si>
  <si>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</si>
  <si>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</si>
  <si>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</si>
  <si>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</si>
  <si>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</si>
  <si>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</si>
  <si>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</si>
  <si>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</si>
  <si>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</si>
  <si>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</si>
  <si>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</si>
  <si>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</si>
  <si>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</si>
  <si>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</si>
  <si>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</si>
  <si>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</si>
  <si>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</si>
  <si>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</si>
  <si>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</si>
  <si>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</si>
  <si>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</si>
  <si>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</si>
  <si>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</si>
  <si>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</si>
  <si>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</si>
  <si>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</si>
  <si>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</si>
  <si>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</si>
  <si>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</si>
  <si>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</si>
  <si>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</si>
  <si>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</si>
  <si>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</si>
  <si>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</si>
  <si>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</si>
  <si>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</si>
  <si>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</si>
  <si>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</si>
  <si>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</si>
  <si>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</si>
  <si>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</si>
  <si>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</si>
  <si>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</si>
  <si>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</si>
  <si>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</si>
  <si>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</si>
  <si>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</si>
  <si>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</si>
  <si>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</si>
  <si>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</si>
  <si>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</si>
  <si>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</si>
  <si>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</si>
  <si>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</si>
  <si>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</si>
  <si>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</si>
  <si>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</si>
  <si>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</si>
  <si>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</si>
  <si>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</si>
  <si>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</si>
  <si>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</si>
  <si>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</si>
  <si>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</si>
  <si>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</si>
  <si>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</si>
  <si>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</si>
  <si>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</si>
  <si>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</si>
  <si>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</si>
  <si>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</si>
  <si>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</si>
  <si>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</si>
  <si>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</si>
  <si>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</si>
  <si>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</si>
  <si>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</si>
  <si>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</si>
  <si>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</si>
  <si>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</si>
  <si>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</si>
  <si>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</si>
  <si>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</si>
  <si>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</si>
  <si>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</si>
  <si>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</si>
  <si>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</si>
  <si>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</si>
  <si>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</si>
  <si>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</si>
  <si>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</si>
  <si>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</si>
  <si>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</si>
  <si>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</si>
  <si>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</si>
  <si>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</si>
  <si>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</si>
  <si>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</si>
  <si>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</si>
  <si>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</si>
  <si>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</si>
  <si>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</si>
  <si>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</si>
  <si>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</si>
  <si>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</si>
  <si>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</si>
  <si>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</si>
  <si>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</si>
  <si>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</si>
  <si>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</si>
  <si>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</si>
  <si>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</si>
  <si>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</si>
  <si>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</si>
  <si>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</si>
  <si>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</si>
  <si>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</si>
  <si>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</si>
  <si>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</si>
  <si>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</si>
  <si>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</si>
  <si>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</si>
  <si>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</si>
  <si>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</si>
  <si>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</si>
  <si>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</si>
  <si>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</si>
  <si>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</si>
  <si>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</si>
  <si>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</si>
  <si>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</si>
  <si>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</si>
  <si>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</si>
  <si>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</si>
  <si>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</si>
  <si>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</si>
  <si>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</si>
  <si>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</si>
  <si>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</si>
  <si>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</si>
  <si>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</si>
  <si>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</si>
  <si>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</si>
  <si>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</si>
  <si>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</si>
  <si>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</si>
  <si>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</si>
  <si>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</si>
  <si>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</si>
  <si>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</si>
  <si>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</si>
  <si>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</si>
  <si>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</si>
  <si>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</si>
  <si>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</si>
  <si>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</si>
  <si>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</si>
  <si>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</si>
  <si>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</si>
  <si>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</si>
  <si>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</si>
  <si>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</si>
  <si>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</si>
  <si>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</si>
  <si>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</si>
  <si>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</si>
  <si>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</si>
  <si>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</si>
  <si>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</si>
  <si>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</si>
  <si>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</si>
  <si>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</si>
  <si>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</si>
  <si>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</si>
  <si>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</si>
  <si>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</si>
  <si>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</si>
  <si>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</si>
  <si>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</si>
  <si>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</si>
  <si>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</si>
  <si>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</si>
  <si>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</si>
  <si>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</si>
  <si>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</si>
  <si>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</si>
  <si>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</si>
  <si>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</si>
  <si>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</si>
  <si>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</si>
  <si>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</si>
  <si>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</si>
  <si>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</si>
  <si>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</si>
  <si>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</si>
  <si>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</si>
  <si>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</si>
  <si>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</si>
  <si>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</si>
  <si>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</si>
  <si>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</si>
  <si>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</si>
  <si>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</si>
  <si>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</si>
  <si>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</si>
  <si>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</si>
  <si>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</si>
  <si>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</si>
  <si>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</si>
  <si>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</si>
  <si>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</si>
  <si>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</si>
  <si>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</si>
  <si>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</si>
  <si>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</si>
  <si>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</si>
  <si>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</si>
  <si>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</si>
  <si>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</si>
  <si>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</si>
  <si>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</si>
  <si>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</si>
  <si>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</si>
  <si>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</si>
  <si>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</si>
  <si>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</si>
  <si>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</si>
  <si>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</si>
  <si>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</si>
  <si>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</si>
  <si>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</si>
  <si>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</si>
  <si>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</si>
  <si>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</si>
  <si>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</si>
  <si>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</si>
  <si>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</si>
  <si>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</si>
  <si>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</si>
  <si>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</si>
  <si>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</si>
  <si>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</si>
  <si>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</si>
  <si>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</si>
  <si>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</si>
  <si>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</si>
  <si>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</si>
  <si>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</si>
  <si>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</si>
  <si>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</si>
  <si>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</si>
  <si>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</si>
  <si>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</si>
  <si>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</si>
  <si>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</si>
  <si>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</si>
  <si>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</si>
  <si>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</si>
  <si>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</si>
  <si>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</si>
  <si>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</si>
  <si>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</si>
  <si>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</si>
  <si>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</si>
  <si>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</si>
  <si>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</si>
  <si>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</si>
  <si>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</si>
  <si>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</si>
  <si>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</si>
  <si>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</si>
  <si>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</si>
  <si>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</si>
  <si>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</si>
  <si>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</si>
  <si>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</si>
  <si>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</si>
  <si>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</si>
  <si>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</si>
  <si>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</si>
  <si>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</si>
  <si>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</si>
  <si>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</si>
  <si>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</si>
  <si>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</si>
  <si>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</si>
  <si>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</si>
  <si>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</si>
  <si>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</si>
  <si>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</si>
  <si>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</si>
  <si>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</si>
  <si>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</si>
  <si>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</si>
  <si>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</si>
  <si>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</si>
  <si>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</si>
  <si>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</si>
  <si>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</si>
  <si>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</si>
  <si>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</si>
  <si>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</si>
  <si>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</si>
  <si>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</si>
  <si>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</si>
  <si>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</si>
  <si>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</si>
  <si>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</si>
  <si>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</si>
  <si>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</si>
  <si>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</si>
  <si>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</si>
  <si>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</si>
  <si>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</si>
  <si>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</si>
  <si>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</si>
  <si>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</si>
  <si>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</si>
  <si>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</si>
  <si>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</si>
  <si>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</si>
  <si>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</si>
  <si>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</si>
  <si>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</si>
  <si>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</si>
  <si>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</si>
  <si>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</si>
  <si>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</si>
  <si>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</si>
  <si>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</si>
  <si>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</si>
  <si>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</si>
  <si>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</si>
  <si>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</si>
  <si>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</si>
  <si>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</si>
  <si>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</si>
  <si>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</si>
  <si>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</si>
  <si>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</si>
  <si>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</si>
  <si>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</si>
  <si>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</si>
  <si>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</si>
  <si>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</si>
  <si>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</si>
  <si>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</si>
  <si>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</si>
  <si>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</si>
  <si>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</si>
  <si>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</si>
  <si>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</si>
  <si>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</si>
  <si>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</si>
  <si>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</si>
  <si>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</si>
  <si>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</si>
  <si>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</si>
  <si>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</si>
  <si>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</si>
  <si>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</si>
  <si>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</si>
  <si>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</si>
  <si>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</si>
  <si>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</si>
  <si>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</si>
  <si>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</si>
  <si>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</si>
  <si>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</si>
  <si>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</si>
  <si>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</si>
  <si>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</si>
  <si>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</si>
  <si>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</si>
  <si>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</si>
  <si>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</si>
  <si>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</si>
  <si>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</si>
  <si>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</si>
  <si>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</si>
  <si>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</si>
  <si>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</si>
  <si>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</si>
  <si>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</si>
  <si>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</si>
  <si>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</si>
  <si>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</si>
  <si>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</si>
  <si>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</si>
  <si>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</si>
  <si>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</si>
  <si>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</si>
  <si>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</si>
  <si>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</si>
  <si>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</si>
  <si>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</si>
  <si>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</si>
  <si>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</si>
  <si>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</si>
  <si>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</si>
  <si>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</si>
  <si>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</si>
  <si>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</si>
  <si>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</si>
  <si>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</si>
  <si>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</si>
  <si>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</si>
  <si>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</si>
  <si>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</si>
  <si>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</si>
  <si>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</si>
  <si>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</si>
  <si>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</si>
  <si>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</si>
  <si>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</si>
  <si>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</si>
  <si>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</si>
  <si>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</si>
  <si>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</si>
  <si>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</si>
  <si>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</si>
  <si>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</si>
  <si>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</si>
  <si>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</si>
  <si>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</si>
  <si>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</si>
  <si>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</si>
  <si>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</si>
  <si>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</si>
  <si>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</si>
  <si>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</si>
  <si>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</si>
  <si>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</si>
  <si>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</si>
  <si>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</si>
  <si>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</si>
  <si>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</si>
  <si>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</si>
  <si>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</si>
  <si>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</si>
  <si>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</si>
  <si>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</si>
  <si>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</si>
  <si>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</si>
  <si>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</si>
  <si>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</si>
  <si>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</si>
  <si>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</si>
  <si>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</si>
  <si>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</si>
  <si>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</si>
  <si>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</si>
  <si>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</si>
  <si>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</si>
  <si>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</si>
  <si>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</si>
  <si>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</si>
  <si>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</si>
  <si>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</si>
  <si>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</si>
  <si>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</si>
  <si>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</si>
  <si>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</si>
  <si>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</si>
  <si>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</si>
  <si>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</si>
  <si>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</si>
  <si>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</si>
  <si>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</si>
  <si>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</si>
  <si>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</si>
  <si>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</si>
  <si>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</si>
  <si>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</si>
  <si>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</si>
  <si>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</si>
  <si>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</si>
  <si>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</si>
  <si>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</si>
  <si>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</si>
  <si>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</si>
  <si>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</si>
  <si>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</si>
  <si>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</si>
  <si>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</si>
  <si>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</si>
  <si>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</si>
  <si>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</si>
  <si>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</si>
  <si>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</si>
  <si>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</si>
  <si>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</si>
  <si>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</si>
  <si>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</si>
  <si>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</si>
  <si>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</si>
  <si>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</si>
  <si>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</si>
  <si>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</si>
  <si>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</si>
  <si>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</si>
  <si>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</si>
  <si>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</si>
  <si>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</si>
  <si>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</si>
  <si>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</si>
  <si>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</si>
  <si>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</si>
  <si>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</si>
  <si>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</si>
  <si>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</si>
  <si>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</si>
  <si>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</si>
  <si>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</si>
  <si>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</si>
  <si>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</si>
  <si>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</si>
  <si>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</si>
  <si>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</si>
  <si>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</si>
  <si>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</si>
  <si>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</si>
  <si>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</si>
  <si>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</si>
  <si>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</si>
  <si>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</si>
  <si>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</si>
  <si>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</si>
  <si>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</si>
  <si>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</si>
  <si>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</si>
  <si>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</si>
  <si>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</si>
  <si>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</si>
  <si>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</si>
  <si>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</si>
  <si>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</si>
  <si>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</si>
  <si>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</si>
  <si>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</si>
  <si>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</si>
  <si>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</si>
  <si>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</si>
  <si>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</si>
  <si>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</si>
  <si>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</si>
  <si>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</si>
  <si>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</si>
  <si>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</si>
  <si>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</si>
  <si>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</si>
  <si>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</si>
  <si>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</si>
  <si>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</si>
  <si>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</si>
  <si>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</si>
  <si>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</si>
  <si>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</si>
  <si>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</si>
  <si>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</si>
  <si>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</si>
  <si>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</si>
  <si>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</si>
  <si>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</si>
  <si>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</si>
  <si>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</si>
  <si>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</si>
  <si>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</si>
  <si>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</si>
  <si>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</si>
  <si>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</si>
  <si>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</si>
  <si>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</si>
  <si>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</si>
  <si>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</si>
  <si>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</si>
  <si>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</si>
  <si>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</si>
  <si>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</si>
  <si>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</si>
  <si>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</si>
  <si>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</si>
  <si>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</si>
  <si>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</si>
  <si>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</si>
  <si>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</si>
  <si>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</si>
  <si>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</si>
  <si>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</si>
  <si>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</si>
  <si>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</si>
  <si>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</si>
  <si>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</si>
  <si>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</si>
  <si>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</si>
  <si>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</si>
  <si>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</si>
  <si>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</si>
  <si>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</si>
  <si>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</si>
  <si>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</si>
  <si>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</si>
  <si>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</si>
  <si>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</si>
  <si>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</si>
  <si>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</si>
  <si>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</si>
  <si>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</si>
  <si>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</si>
  <si>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</si>
  <si>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</si>
  <si>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</si>
  <si>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</si>
  <si>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</si>
  <si>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</si>
  <si>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</si>
  <si>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</si>
  <si>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</si>
  <si>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</si>
  <si>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</si>
  <si>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</si>
  <si>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</si>
  <si>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</si>
  <si>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</si>
  <si>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</si>
  <si>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</si>
  <si>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</si>
  <si>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</si>
  <si>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</si>
  <si>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</si>
  <si>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</si>
  <si>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</si>
  <si>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</si>
  <si>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</si>
  <si>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</si>
  <si>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</si>
  <si>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</si>
  <si>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</si>
  <si>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</si>
  <si>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</si>
  <si>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</si>
  <si>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</si>
  <si>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</si>
  <si>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</si>
  <si>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</si>
  <si>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</si>
  <si>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</si>
  <si>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</si>
  <si>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</si>
  <si>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</si>
  <si>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</si>
  <si>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</si>
  <si>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</si>
  <si>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</si>
  <si>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</si>
  <si>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</si>
  <si>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</si>
  <si>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</si>
  <si>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</si>
  <si>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</si>
  <si>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</si>
  <si>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</si>
  <si>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</si>
  <si>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</si>
  <si>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</si>
  <si>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</si>
  <si>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</si>
  <si>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</si>
  <si>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</si>
  <si>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</si>
  <si>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</si>
  <si>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</si>
  <si>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</si>
  <si>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</si>
  <si>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</si>
  <si>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</si>
  <si>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</si>
  <si>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</si>
  <si>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</si>
  <si>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</si>
  <si>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</si>
  <si>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</si>
  <si>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</si>
  <si>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</si>
  <si>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</si>
  <si>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</si>
  <si>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</si>
  <si>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</si>
  <si>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</si>
  <si>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</si>
  <si>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</si>
  <si>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</si>
  <si>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</si>
  <si>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</si>
  <si>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</si>
  <si>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</si>
  <si>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</si>
  <si>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</si>
  <si>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</si>
  <si>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</si>
  <si>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</si>
  <si>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</si>
  <si>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</si>
  <si>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</si>
  <si>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</si>
  <si>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</si>
  <si>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</si>
  <si>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</si>
  <si>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</si>
  <si>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</si>
  <si>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</si>
  <si>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</si>
  <si>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</si>
  <si>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</si>
  <si>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</si>
  <si>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</si>
  <si>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</si>
  <si>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</si>
  <si>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</si>
  <si>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</si>
  <si>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</si>
  <si>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</si>
  <si>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</si>
  <si>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</si>
  <si>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</si>
  <si>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</si>
  <si>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</si>
  <si>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</si>
  <si>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</si>
  <si>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</si>
  <si>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</si>
  <si>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</si>
  <si>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</si>
  <si>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</si>
  <si>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</si>
  <si>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</si>
  <si>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</si>
  <si>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</si>
  <si>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</si>
  <si>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</si>
  <si>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</si>
  <si>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</si>
  <si>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</si>
  <si>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</si>
  <si>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</si>
  <si>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</si>
  <si>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</si>
  <si>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</si>
  <si>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</si>
  <si>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</si>
  <si>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</si>
  <si>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</si>
  <si>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</si>
  <si>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</si>
  <si>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</si>
  <si>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</si>
  <si>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</si>
  <si>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</si>
  <si>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</si>
  <si>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</si>
  <si>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</si>
  <si>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</si>
  <si>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</si>
  <si>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</si>
  <si>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</si>
  <si>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</si>
  <si>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</si>
  <si>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</si>
  <si>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</si>
  <si>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</si>
  <si>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</si>
  <si>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</si>
  <si>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</si>
  <si>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</si>
  <si>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</si>
  <si>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</si>
  <si>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</si>
  <si>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</si>
  <si>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</si>
  <si>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</si>
  <si>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</si>
  <si>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</si>
  <si>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</si>
  <si>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</si>
  <si>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</si>
  <si>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</si>
  <si>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</si>
  <si>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</si>
  <si>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</si>
  <si>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</si>
  <si>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</si>
  <si>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</si>
  <si>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</si>
  <si>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</si>
  <si>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</si>
  <si>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</si>
  <si>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</si>
  <si>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</si>
  <si>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</si>
  <si>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</si>
  <si>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</si>
  <si>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</si>
  <si>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</si>
  <si>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</si>
  <si>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</si>
  <si>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</si>
  <si>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</si>
  <si>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</si>
  <si>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</si>
  <si>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</si>
  <si>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</si>
  <si>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</si>
  <si>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</si>
  <si>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</si>
  <si>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</si>
  <si>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</si>
  <si>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</si>
  <si>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</si>
  <si>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</si>
  <si>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</si>
  <si>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</si>
  <si>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</si>
  <si>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</si>
  <si>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</si>
  <si>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</si>
  <si>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</si>
  <si>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</si>
  <si>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</si>
  <si>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</si>
  <si>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</si>
  <si>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</si>
  <si>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</si>
  <si>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</si>
  <si>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</si>
  <si>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</si>
  <si>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</si>
  <si>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</si>
  <si>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</si>
  <si>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</si>
  <si>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</si>
  <si>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</si>
  <si>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</si>
  <si>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</si>
  <si>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</si>
  <si>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</si>
  <si>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</si>
  <si>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</si>
  <si>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</si>
  <si>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</si>
  <si>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</si>
  <si>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</si>
  <si>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</si>
  <si>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</si>
  <si>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</si>
  <si>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</si>
  <si>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</si>
  <si>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</si>
  <si>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</si>
  <si>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</si>
  <si>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</si>
  <si>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</si>
  <si>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</si>
  <si>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</si>
  <si>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</si>
  <si>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</si>
  <si>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</si>
  <si>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</si>
  <si>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</si>
  <si>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</si>
  <si>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</si>
  <si>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</si>
  <si>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</si>
  <si>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</si>
  <si>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</si>
  <si>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</si>
  <si>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</si>
  <si>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</si>
  <si>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</si>
  <si>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</si>
  <si>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</si>
  <si>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</si>
  <si>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</si>
  <si>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</si>
  <si>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</si>
  <si>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</si>
  <si>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</si>
  <si>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</si>
  <si>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</si>
  <si>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</si>
  <si>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</si>
  <si>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</si>
  <si>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</si>
  <si>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</si>
  <si>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</si>
  <si>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</si>
  <si>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</si>
  <si>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</si>
  <si>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</si>
  <si>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</si>
  <si>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</si>
  <si>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</si>
  <si>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</si>
  <si>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</si>
  <si>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</si>
  <si>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</si>
  <si>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</si>
  <si>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</si>
  <si>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</si>
  <si>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</si>
  <si>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</si>
  <si>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</si>
  <si>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</si>
  <si>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</si>
  <si>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</si>
  <si>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</si>
  <si>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</si>
  <si>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</si>
  <si>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</si>
  <si>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</si>
  <si>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</si>
  <si>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</si>
  <si>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</si>
  <si>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</si>
  <si>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</si>
  <si>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</si>
  <si>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</si>
  <si>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</si>
  <si>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</si>
  <si>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</si>
  <si>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</si>
  <si>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</si>
  <si>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</si>
  <si>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</si>
  <si>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</si>
  <si>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</si>
  <si>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</si>
  <si>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</si>
  <si>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</si>
  <si>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</si>
  <si>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</si>
  <si>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</si>
  <si>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</si>
  <si>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</si>
  <si>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</si>
  <si>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</si>
  <si>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</si>
  <si>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</si>
  <si>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</si>
  <si>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</si>
  <si>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</si>
  <si>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</si>
  <si>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</si>
  <si>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</si>
  <si>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</si>
  <si>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</si>
  <si>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</si>
  <si>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</si>
  <si>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</si>
  <si>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</si>
  <si>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</si>
  <si>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</si>
  <si>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</si>
  <si>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</si>
  <si>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</si>
  <si>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</si>
  <si>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</si>
  <si>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</si>
  <si>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</si>
  <si>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</si>
  <si>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</si>
  <si>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</si>
  <si>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</si>
  <si>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</si>
  <si>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</si>
  <si>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</si>
  <si>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</si>
  <si>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</si>
  <si>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</si>
  <si>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</si>
  <si>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</si>
  <si>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</si>
  <si>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</si>
  <si>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</si>
  <si>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</si>
  <si>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</si>
  <si>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</si>
  <si>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</si>
  <si>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</si>
  <si>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</si>
  <si>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</si>
  <si>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</si>
  <si>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</si>
  <si>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</si>
  <si>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</si>
  <si>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</si>
  <si>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</si>
  <si>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</si>
  <si>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</si>
  <si>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</si>
  <si>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</si>
  <si>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</si>
  <si>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</si>
  <si>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</si>
  <si>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</si>
  <si>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</si>
  <si>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</si>
  <si>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</si>
  <si>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</si>
  <si>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</si>
  <si>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</si>
  <si>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</si>
  <si>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</si>
  <si>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</si>
  <si>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</si>
  <si>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</si>
  <si>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</si>
  <si>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</si>
  <si>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</si>
  <si>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</si>
  <si>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</si>
  <si>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</si>
  <si>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</si>
  <si>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</si>
  <si>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</si>
  <si>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</si>
  <si>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</si>
  <si>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</si>
  <si>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</si>
  <si>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</si>
  <si>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</si>
  <si>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</si>
  <si>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</si>
  <si>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</si>
  <si>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</si>
  <si>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</si>
  <si>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</si>
  <si>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</si>
  <si>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</si>
  <si>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</si>
  <si>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</si>
  <si>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</si>
  <si>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</si>
  <si>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</si>
  <si>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</si>
  <si>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</si>
  <si>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</si>
  <si>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</si>
  <si>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</si>
  <si>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</si>
  <si>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</si>
  <si>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</si>
  <si>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</si>
  <si>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</si>
  <si>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</si>
  <si>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</si>
  <si>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</si>
  <si>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</si>
  <si>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</si>
  <si>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</si>
  <si>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</si>
  <si>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</si>
  <si>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</si>
  <si>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</si>
  <si>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</si>
  <si>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</si>
  <si>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</si>
  <si>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</si>
  <si>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</si>
  <si>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</si>
  <si>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</si>
  <si>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</si>
  <si>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</si>
  <si>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</si>
  <si>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</si>
  <si>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</si>
  <si>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</si>
  <si>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</si>
  <si>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</si>
  <si>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</si>
  <si>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</si>
  <si>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</si>
  <si>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</si>
  <si>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</si>
  <si>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</si>
  <si>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</si>
  <si>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</si>
  <si>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</si>
  <si>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</si>
  <si>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</si>
  <si>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</si>
  <si>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</si>
  <si>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</si>
  <si>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</si>
  <si>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</si>
  <si>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</si>
  <si>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</si>
  <si>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</si>
  <si>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</si>
  <si>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</si>
  <si>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</si>
  <si>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</si>
  <si>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</si>
  <si>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</si>
  <si>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</si>
  <si>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</si>
  <si>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</si>
  <si>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</si>
  <si>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</si>
  <si>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</si>
  <si>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</si>
  <si>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</si>
  <si>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</si>
  <si>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</si>
  <si>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</si>
  <si>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</si>
  <si>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</si>
  <si>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</si>
  <si>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</si>
  <si>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</si>
  <si>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</si>
  <si>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</si>
  <si>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</si>
  <si>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</si>
  <si>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</si>
  <si>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</si>
  <si>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</si>
  <si>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</si>
  <si>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</si>
  <si>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</si>
  <si>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</si>
  <si>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</si>
  <si>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</si>
  <si>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</si>
  <si>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</si>
  <si>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</si>
  <si>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</si>
  <si>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</si>
  <si>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</si>
  <si>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</si>
  <si>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</si>
  <si>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</si>
  <si>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</si>
  <si>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</si>
  <si>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</si>
  <si>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</si>
  <si>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</si>
  <si>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</si>
  <si>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</si>
  <si>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</si>
  <si>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</si>
  <si>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</si>
  <si>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</si>
  <si>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</si>
  <si>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</si>
  <si>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</si>
  <si>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</si>
  <si>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</si>
  <si>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</si>
  <si>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</si>
  <si>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</si>
  <si>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</si>
  <si>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</si>
  <si>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</si>
  <si>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</si>
  <si>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</si>
  <si>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</si>
  <si>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</si>
  <si>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</si>
  <si>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</si>
  <si>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</si>
  <si>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</si>
  <si>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</si>
  <si>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</si>
  <si>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</si>
  <si>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</si>
  <si>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</si>
  <si>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</si>
  <si>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</si>
  <si>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</si>
  <si>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</si>
  <si>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</si>
  <si>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</si>
  <si>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</si>
  <si>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</si>
  <si>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</si>
  <si>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</si>
  <si>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</si>
  <si>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</si>
  <si>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</si>
  <si>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</si>
  <si>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</si>
  <si>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</si>
  <si>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</si>
  <si>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</si>
  <si>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</si>
  <si>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</si>
  <si>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</si>
  <si>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</si>
  <si>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</si>
  <si>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</si>
  <si>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</si>
  <si>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</si>
  <si>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</si>
  <si>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</si>
  <si>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</si>
  <si>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</si>
  <si>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</si>
  <si>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</si>
  <si>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</si>
  <si>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</si>
  <si>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</si>
  <si>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</si>
  <si>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</si>
  <si>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</si>
  <si>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</si>
  <si>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</si>
  <si>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</si>
  <si>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</si>
  <si>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</si>
  <si>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</si>
  <si>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</si>
  <si>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</si>
  <si>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</si>
  <si>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</si>
  <si>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</si>
  <si>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</si>
  <si>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</si>
  <si>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</si>
  <si>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</si>
  <si>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</si>
  <si>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</si>
  <si>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</si>
  <si>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</si>
  <si>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</si>
  <si>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</si>
  <si>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</si>
  <si>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</si>
  <si>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</si>
  <si>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</si>
  <si>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</si>
  <si>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</si>
  <si>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</si>
  <si>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</si>
  <si>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</si>
  <si>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</si>
  <si>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</si>
  <si>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</si>
  <si>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</si>
  <si>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</si>
  <si>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</si>
  <si>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</si>
  <si>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</si>
  <si>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</si>
  <si>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</si>
  <si>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</si>
  <si>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</si>
  <si>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</si>
  <si>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</si>
  <si>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</si>
  <si>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</si>
  <si>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</si>
  <si>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</si>
  <si>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</si>
  <si>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</si>
  <si>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</si>
  <si>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</si>
  <si>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</si>
  <si>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</si>
  <si>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</si>
  <si>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</si>
  <si>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</si>
  <si>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</si>
  <si>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</si>
  <si>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</si>
  <si>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</si>
  <si>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</si>
  <si>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</si>
  <si>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</si>
  <si>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</si>
  <si>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</si>
  <si>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</si>
  <si>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</si>
  <si>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</si>
  <si>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</si>
  <si>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</si>
  <si>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</si>
  <si>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</si>
  <si>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</si>
  <si>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</si>
  <si>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</si>
  <si>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</si>
  <si>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</si>
  <si>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</si>
  <si>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</si>
  <si>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</si>
  <si>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</si>
  <si>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</si>
  <si>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</si>
  <si>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</si>
  <si>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</si>
  <si>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</si>
  <si>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</si>
  <si>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</si>
  <si>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</si>
  <si>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</si>
  <si>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</si>
  <si>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</si>
  <si>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</si>
  <si>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</si>
  <si>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</si>
  <si>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</si>
  <si>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</si>
  <si>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</si>
  <si>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</si>
  <si>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</si>
  <si>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</si>
  <si>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</si>
  <si>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</si>
  <si>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</si>
  <si>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</si>
  <si>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</si>
  <si>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</si>
  <si>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</si>
  <si>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</si>
  <si>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</si>
  <si>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</si>
  <si>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</si>
  <si>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</si>
  <si>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</si>
  <si>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</si>
  <si>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</si>
  <si>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</si>
  <si>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</si>
  <si>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</si>
  <si>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</si>
  <si>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</si>
  <si>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</si>
  <si>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</si>
  <si>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</si>
  <si>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</si>
  <si>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</si>
  <si>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</si>
  <si>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</si>
  <si>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</si>
  <si>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</si>
  <si>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</si>
  <si>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</si>
  <si>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</si>
  <si>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</si>
  <si>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</si>
  <si>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</si>
  <si>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</si>
  <si>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</si>
  <si>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</si>
  <si>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</si>
  <si>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</si>
  <si>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</si>
  <si>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</si>
  <si>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</si>
  <si>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</si>
  <si>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</si>
  <si>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</si>
  <si>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</si>
  <si>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</si>
  <si>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</si>
  <si>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</si>
  <si>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</si>
  <si>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</si>
  <si>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</si>
  <si>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</si>
  <si>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</si>
  <si>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</si>
  <si>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</si>
  <si>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</si>
  <si>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</si>
  <si>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</si>
  <si>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</si>
  <si>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</si>
  <si>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</si>
  <si>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</si>
  <si>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</si>
  <si>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</si>
  <si>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</si>
  <si>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</si>
  <si>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</si>
  <si>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</si>
  <si>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</si>
  <si>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</si>
  <si>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</si>
  <si>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</si>
  <si>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</si>
  <si>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</si>
  <si>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</si>
  <si>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</si>
  <si>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</si>
  <si>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</si>
  <si>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</si>
  <si>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</si>
  <si>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</si>
  <si>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</si>
  <si>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</si>
  <si>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</si>
  <si>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</si>
  <si>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</si>
  <si>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</si>
  <si>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</si>
  <si>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</si>
  <si>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</si>
  <si>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</si>
  <si>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</si>
  <si>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</si>
  <si>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</si>
  <si>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</si>
  <si>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</si>
  <si>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</si>
  <si>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</si>
  <si>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</si>
  <si>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</si>
  <si>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</si>
  <si>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</si>
  <si>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</si>
  <si>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</si>
  <si>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</si>
  <si>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</si>
  <si>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</si>
  <si>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</si>
  <si>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</si>
  <si>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</si>
  <si>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</si>
  <si>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</si>
  <si>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</si>
  <si>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</si>
  <si>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</si>
  <si>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</si>
  <si>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</si>
  <si>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</si>
  <si>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</si>
  <si>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</si>
  <si>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</si>
  <si>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</si>
  <si>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</si>
  <si>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</si>
  <si>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</si>
  <si>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</si>
  <si>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</si>
  <si>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</si>
  <si>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</si>
  <si>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</si>
  <si>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</si>
  <si>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</si>
  <si>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</si>
  <si>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</si>
  <si>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</si>
  <si>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</si>
  <si>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</si>
  <si>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</si>
  <si>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</si>
  <si>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</si>
  <si>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</si>
  <si>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</si>
  <si>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</si>
  <si>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</si>
  <si>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</si>
  <si>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</si>
  <si>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</si>
  <si>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</si>
  <si>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</si>
  <si>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</si>
  <si>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</si>
  <si>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</si>
  <si>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</si>
  <si>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</si>
  <si>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</si>
  <si>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</si>
  <si>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</si>
  <si>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</si>
  <si>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</si>
  <si>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</si>
  <si>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</si>
  <si>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</si>
  <si>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</si>
  <si>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</si>
  <si>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</si>
  <si>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</si>
  <si>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</si>
  <si>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</si>
  <si>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</si>
  <si>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</si>
  <si>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</si>
  <si>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</si>
  <si>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</si>
  <si>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</si>
  <si>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</si>
  <si>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</si>
  <si>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</si>
  <si>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</si>
  <si>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</si>
  <si>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</si>
  <si>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</si>
  <si>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</si>
  <si>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</si>
  <si>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</si>
  <si>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</si>
  <si>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</si>
  <si>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</si>
  <si>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</si>
  <si>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</si>
  <si>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</si>
  <si>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</si>
  <si>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</si>
  <si>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</si>
  <si>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</si>
  <si>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</si>
  <si>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</si>
  <si>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</si>
  <si>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</si>
  <si>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</si>
  <si>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</si>
  <si>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</si>
  <si>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</si>
  <si>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</si>
  <si>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</si>
  <si>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</si>
  <si>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</si>
  <si>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</si>
  <si>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</si>
  <si>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</si>
  <si>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</si>
  <si>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</si>
  <si>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</si>
  <si>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</si>
  <si>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</si>
  <si>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</si>
  <si>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</si>
  <si>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</si>
  <si>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</si>
  <si>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</si>
  <si>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</si>
  <si>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</si>
  <si>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</si>
  <si>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</si>
  <si>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</si>
  <si>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</si>
  <si>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</si>
  <si>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</si>
  <si>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</si>
  <si>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</si>
  <si>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</si>
  <si>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</si>
  <si>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</si>
  <si>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</si>
  <si>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</si>
  <si>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</si>
  <si>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</si>
  <si>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</si>
  <si>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</si>
  <si>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</si>
  <si>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</si>
  <si>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</si>
  <si>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</si>
  <si>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</si>
  <si>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</si>
  <si>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</si>
  <si>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</si>
  <si>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</si>
  <si>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</si>
  <si>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</si>
  <si>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</si>
  <si>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</si>
  <si>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</si>
  <si>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</si>
  <si>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</si>
  <si>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</si>
  <si>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</si>
  <si>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</si>
  <si>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</si>
  <si>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</si>
  <si>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</si>
  <si>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</si>
  <si>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</si>
  <si>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</si>
  <si>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</si>
  <si>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</si>
  <si>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</si>
  <si>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</si>
  <si>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</si>
  <si>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</si>
  <si>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</si>
  <si>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</si>
  <si>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</si>
  <si>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</si>
  <si>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</si>
  <si>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</si>
  <si>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</si>
  <si>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</si>
  <si>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</si>
  <si>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</si>
  <si>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</si>
  <si>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</si>
  <si>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</si>
  <si>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</si>
  <si>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</si>
  <si>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</si>
  <si>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</si>
  <si>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</si>
  <si>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</si>
  <si>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</si>
  <si>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</si>
  <si>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</si>
  <si>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</si>
  <si>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</si>
  <si>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</si>
  <si>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</si>
  <si>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</si>
  <si>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</si>
  <si>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</si>
  <si>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</si>
  <si>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</si>
  <si>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</si>
  <si>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</si>
  <si>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</si>
  <si>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</si>
  <si>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</si>
  <si>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</si>
  <si>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</si>
  <si>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</si>
  <si>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</si>
  <si>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</si>
  <si>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</si>
  <si>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</si>
  <si>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</si>
  <si>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</si>
  <si>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</si>
  <si>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</si>
  <si>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</si>
  <si>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</si>
  <si>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</si>
  <si>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</si>
  <si>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</si>
  <si>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</si>
  <si>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</si>
  <si>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</si>
  <si>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</si>
  <si>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</si>
  <si>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</si>
  <si>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</si>
  <si>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</si>
  <si>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</si>
  <si>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</si>
  <si>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</si>
  <si>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</si>
  <si>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</si>
  <si>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</si>
  <si>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</si>
  <si>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</si>
  <si>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</si>
  <si>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</si>
  <si>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</si>
  <si>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</si>
  <si>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</si>
  <si>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</si>
  <si>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</si>
  <si>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</si>
  <si>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</si>
  <si>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</si>
  <si>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</si>
  <si>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</si>
  <si>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</si>
  <si>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</si>
  <si>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</si>
  <si>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</si>
  <si>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</si>
  <si>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</si>
  <si>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</si>
  <si>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</si>
  <si>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</si>
  <si>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</si>
  <si>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</si>
  <si>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</si>
  <si>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</si>
  <si>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</si>
  <si>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</si>
  <si>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</si>
  <si>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</si>
  <si>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</si>
  <si>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</si>
  <si>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</si>
  <si>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</si>
  <si>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</si>
  <si>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</si>
  <si>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</si>
  <si>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</si>
  <si>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</si>
  <si>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</si>
  <si>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</si>
  <si>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</si>
  <si>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</si>
  <si>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</si>
  <si>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</si>
  <si>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</si>
  <si>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</si>
  <si>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</si>
  <si>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</si>
  <si>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</si>
  <si>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</si>
  <si>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</si>
  <si>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</si>
  <si>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</si>
  <si>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</si>
  <si>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</si>
  <si>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</si>
  <si>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</si>
  <si>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</si>
  <si>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</si>
  <si>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</si>
  <si>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</si>
  <si>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</si>
  <si>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</si>
  <si>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</si>
  <si>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</si>
  <si>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</si>
  <si>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</si>
  <si>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</si>
  <si>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</si>
  <si>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</si>
  <si>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</si>
  <si>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</si>
  <si>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</si>
  <si>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</si>
  <si>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</si>
  <si>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</si>
  <si>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</si>
  <si>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</si>
  <si>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</si>
  <si>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</si>
  <si>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</si>
  <si>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</si>
  <si>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</si>
  <si>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</si>
  <si>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</si>
  <si>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</si>
  <si>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</si>
  <si>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</si>
  <si>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</si>
  <si>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</si>
  <si>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</si>
  <si>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</si>
  <si>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</si>
  <si>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</si>
  <si>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</si>
  <si>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</si>
  <si>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</si>
  <si>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</si>
  <si>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</si>
  <si>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</si>
  <si>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</si>
  <si>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</si>
  <si>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</si>
  <si>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</si>
  <si>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</si>
  <si>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</si>
  <si>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</si>
  <si>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</si>
  <si>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</si>
  <si>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</si>
  <si>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</si>
  <si>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</si>
  <si>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</si>
  <si>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</si>
  <si>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</si>
  <si>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</si>
  <si>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</si>
  <si>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</si>
  <si>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</si>
  <si>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</si>
  <si>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</si>
  <si>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</si>
  <si>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</si>
  <si>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</si>
  <si>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</si>
  <si>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</si>
  <si>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</si>
  <si>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</si>
  <si>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</si>
  <si>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</si>
  <si>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</si>
  <si>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</si>
  <si>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</si>
  <si>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</si>
  <si>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</si>
  <si>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</si>
  <si>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</si>
  <si>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</si>
  <si>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</si>
  <si>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</si>
  <si>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</si>
  <si>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</si>
  <si>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</si>
  <si>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</si>
  <si>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</si>
  <si>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</si>
  <si>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</si>
  <si>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</si>
  <si>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</si>
  <si>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</si>
  <si>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</si>
  <si>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</si>
  <si>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</si>
  <si>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</si>
  <si>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</si>
  <si>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</si>
  <si>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</si>
  <si>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</si>
  <si>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</si>
  <si>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</si>
  <si>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</si>
  <si>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</si>
  <si>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</si>
  <si>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</si>
  <si>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</si>
  <si>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</si>
  <si>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</si>
  <si>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</si>
  <si>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</si>
  <si>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</si>
  <si>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</si>
  <si>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</si>
  <si>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</si>
  <si>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</si>
  <si>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</si>
  <si>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</si>
  <si>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</si>
  <si>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</si>
  <si>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</si>
  <si>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</si>
  <si>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</si>
  <si>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</si>
  <si>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</si>
  <si>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</si>
  <si>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</si>
  <si>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</si>
  <si>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</si>
  <si>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</si>
  <si>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</si>
  <si>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</si>
  <si>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</si>
  <si>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</si>
  <si>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</si>
  <si>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</si>
  <si>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</si>
  <si>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</si>
  <si>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</si>
  <si>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</si>
  <si>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</si>
  <si>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</si>
  <si>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</si>
  <si>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</si>
  <si>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</si>
  <si>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</si>
  <si>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</si>
  <si>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</si>
  <si>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</si>
  <si>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</si>
  <si>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</si>
  <si>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</si>
  <si>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</si>
  <si>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</si>
  <si>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</si>
  <si>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</si>
  <si>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</si>
  <si>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</si>
  <si>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</si>
  <si>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</si>
  <si>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</si>
  <si>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</si>
  <si>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</si>
  <si>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</si>
  <si>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</si>
  <si>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</si>
  <si>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</si>
  <si>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</si>
  <si>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</si>
  <si>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</si>
  <si>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</si>
  <si>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</si>
  <si>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</si>
  <si>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</si>
  <si>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</si>
  <si>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</si>
  <si>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</si>
  <si>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</si>
  <si>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</si>
  <si>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</si>
  <si>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</si>
  <si>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</si>
  <si>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</si>
  <si>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</si>
  <si>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</si>
  <si>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</si>
  <si>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</si>
  <si>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</si>
  <si>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</si>
  <si>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</si>
  <si>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</si>
  <si>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</si>
  <si>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</si>
  <si>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</si>
  <si>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</si>
  <si>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</si>
  <si>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</si>
  <si>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</si>
  <si>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</si>
  <si>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</si>
  <si>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</si>
  <si>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</si>
  <si>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</si>
  <si>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</si>
  <si>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</si>
  <si>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</si>
  <si>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</si>
  <si>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</si>
  <si>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</si>
  <si>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</si>
  <si>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</si>
  <si>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</si>
  <si>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</si>
  <si>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</si>
  <si>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</si>
  <si>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</si>
  <si>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</si>
  <si>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</si>
  <si>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</si>
  <si>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</si>
  <si>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</si>
  <si>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</si>
  <si>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</si>
  <si>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</si>
  <si>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</si>
  <si>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</si>
  <si>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</si>
  <si>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</si>
  <si>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</si>
  <si>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</si>
  <si>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</si>
  <si>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</si>
  <si>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</si>
  <si>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</si>
  <si>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</si>
  <si>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</si>
  <si>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</si>
  <si>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</si>
  <si>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</si>
  <si>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</si>
  <si>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</si>
  <si>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</si>
  <si>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</si>
  <si>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</si>
  <si>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</si>
  <si>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</si>
  <si>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</si>
  <si>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</si>
  <si>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</si>
  <si>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</si>
  <si>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</si>
  <si>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</si>
  <si>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</si>
  <si>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</si>
  <si>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</si>
  <si>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</si>
  <si>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</si>
  <si>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</si>
  <si>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</si>
  <si>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</si>
  <si>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</si>
  <si>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</si>
  <si>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</si>
  <si>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</si>
  <si>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</si>
  <si>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</si>
  <si>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</si>
  <si>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</si>
  <si>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</si>
  <si>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</si>
  <si>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</si>
  <si>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</si>
  <si>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</si>
  <si>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</si>
  <si>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</si>
  <si>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</si>
  <si>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</si>
  <si>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</si>
  <si>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</si>
  <si>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</si>
  <si>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</si>
  <si>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</si>
  <si>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</si>
  <si>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</si>
  <si>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</si>
  <si>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</si>
  <si>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</si>
  <si>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</si>
  <si>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</si>
  <si>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</si>
  <si>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</si>
  <si>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</si>
  <si>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</si>
  <si>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</si>
  <si>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</si>
  <si>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</si>
  <si>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</si>
  <si>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</si>
  <si>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</si>
  <si>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</si>
  <si>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</si>
  <si>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</si>
  <si>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</si>
  <si>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</si>
  <si>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</si>
  <si>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</si>
  <si>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</si>
  <si>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</si>
  <si>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</si>
  <si>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</si>
  <si>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</si>
  <si>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</si>
  <si>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</si>
  <si>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</si>
  <si>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</si>
  <si>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</si>
  <si>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</si>
  <si>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</si>
  <si>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</si>
  <si>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</si>
  <si>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</si>
  <si>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</si>
  <si>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</si>
  <si>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</si>
  <si>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</si>
  <si>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</si>
  <si>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</si>
  <si>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</si>
  <si>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</si>
  <si>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</si>
  <si>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</si>
  <si>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</si>
  <si>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</si>
  <si>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</si>
  <si>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</si>
  <si>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</si>
  <si>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</si>
  <si>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</si>
  <si>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</si>
  <si>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</si>
  <si>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</si>
  <si>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</si>
  <si>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</si>
  <si>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</si>
  <si>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</si>
  <si>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</si>
  <si>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</si>
  <si>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</si>
  <si>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</si>
  <si>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</si>
  <si>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</si>
  <si>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</si>
  <si>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</si>
  <si>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</si>
  <si>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</si>
  <si>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</si>
  <si>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</si>
  <si>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</si>
  <si>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</si>
  <si>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</si>
  <si>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</si>
  <si>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</si>
  <si>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</si>
  <si>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</si>
  <si>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</si>
  <si>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</si>
  <si>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</si>
  <si>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</si>
  <si>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</si>
  <si>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</si>
  <si>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</si>
  <si>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</si>
  <si>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</si>
  <si>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</si>
  <si>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</si>
  <si>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</si>
  <si>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</si>
  <si>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</si>
  <si>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</si>
  <si>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</si>
  <si>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</si>
  <si>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</si>
  <si>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</si>
  <si>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</si>
  <si>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</si>
  <si>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</si>
  <si>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</si>
  <si>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</si>
  <si>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</si>
  <si>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</si>
  <si>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</si>
  <si>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</si>
  <si>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</si>
  <si>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</si>
  <si>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</si>
  <si>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</si>
  <si>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</si>
  <si>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</si>
  <si>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</si>
  <si>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</si>
  <si>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</si>
  <si>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</si>
  <si>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</si>
  <si>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</si>
  <si>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</si>
  <si>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</si>
  <si>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</si>
  <si>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</si>
  <si>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</si>
  <si>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</si>
  <si>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</si>
  <si>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</si>
  <si>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</si>
  <si>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</si>
  <si>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</si>
  <si>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</si>
  <si>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</si>
  <si>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</si>
  <si>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</si>
  <si>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</si>
  <si>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</si>
  <si>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</si>
  <si>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</si>
  <si>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</si>
  <si>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</si>
  <si>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</si>
  <si>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</si>
  <si>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</si>
  <si>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</si>
  <si>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</si>
  <si>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</si>
  <si>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</si>
  <si>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</si>
  <si>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</si>
  <si>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</si>
  <si>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</si>
  <si>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</si>
  <si>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</si>
  <si>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</si>
  <si>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</si>
  <si>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</si>
  <si>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</si>
  <si>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</si>
  <si>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</si>
  <si>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</si>
  <si>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</si>
  <si>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</si>
  <si>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</si>
  <si>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</si>
  <si>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</si>
  <si>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</si>
  <si>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</si>
  <si>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</si>
  <si>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</si>
  <si>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</si>
  <si>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</si>
  <si>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</si>
  <si>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</si>
  <si>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</si>
  <si>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</si>
  <si>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</si>
  <si>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</si>
  <si>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</si>
  <si>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</si>
  <si>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</si>
  <si>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</si>
  <si>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</si>
  <si>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</si>
  <si>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</si>
  <si>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</si>
  <si>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</si>
  <si>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</si>
  <si>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</si>
  <si>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</si>
  <si>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</si>
  <si>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</si>
  <si>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</si>
  <si>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</si>
  <si>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</si>
  <si>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</si>
  <si>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</si>
  <si>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</si>
  <si>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</si>
  <si>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</si>
  <si>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</si>
  <si>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</si>
  <si>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</si>
  <si>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</si>
  <si>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</si>
  <si>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</si>
  <si>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</si>
  <si>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</si>
  <si>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</si>
  <si>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</si>
  <si>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</si>
  <si>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</si>
  <si>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</si>
  <si>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</si>
  <si>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</si>
  <si>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</si>
  <si>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</si>
  <si>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</si>
  <si>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</si>
  <si>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</si>
  <si>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</si>
  <si>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</si>
  <si>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</si>
  <si>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</si>
  <si>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</si>
  <si>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</si>
  <si>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</si>
  <si>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</si>
  <si>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</si>
  <si>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</si>
  <si>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</si>
  <si>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</si>
  <si>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</si>
  <si>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</si>
  <si>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</si>
  <si>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</si>
  <si>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</si>
  <si>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</si>
  <si>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</si>
  <si>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</si>
  <si>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</si>
  <si>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</si>
  <si>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</si>
  <si>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</si>
  <si>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</si>
  <si>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</si>
  <si>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</si>
  <si>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</si>
  <si>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</si>
  <si>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</si>
  <si>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</si>
  <si>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</si>
  <si>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</si>
  <si>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</si>
  <si>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</si>
  <si>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</si>
  <si>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</si>
  <si>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</si>
  <si>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</si>
  <si>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</si>
  <si>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</si>
  <si>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</si>
  <si>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</si>
  <si>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</si>
  <si>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</si>
  <si>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</si>
  <si>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</si>
  <si>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</si>
  <si>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</si>
  <si>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</si>
  <si>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</si>
  <si>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</si>
  <si>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</si>
  <si>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</si>
  <si>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</si>
  <si>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</si>
  <si>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</si>
  <si>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</si>
  <si>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</si>
  <si>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</si>
  <si>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</si>
  <si>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</si>
  <si>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</si>
  <si>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</si>
  <si>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</si>
  <si>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</si>
  <si>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</si>
  <si>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</si>
  <si>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</si>
  <si>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</si>
  <si>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</si>
  <si>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</si>
  <si>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</si>
  <si>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</si>
  <si>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</si>
  <si>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</si>
  <si>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</si>
  <si>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</si>
  <si>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</si>
  <si>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</si>
  <si>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</si>
  <si>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</si>
  <si>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</si>
  <si>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</si>
  <si>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</si>
  <si>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</si>
  <si>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</si>
  <si>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</si>
  <si>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</si>
  <si>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</si>
  <si>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</si>
  <si>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</si>
  <si>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</si>
  <si>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</si>
  <si>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</si>
  <si>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</si>
  <si>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</si>
  <si>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</si>
  <si>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</si>
  <si>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</si>
  <si>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</si>
  <si>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</si>
  <si>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</si>
  <si>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</si>
  <si>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</si>
  <si>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</si>
  <si>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</si>
  <si>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</si>
  <si>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</si>
  <si>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</si>
  <si>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</si>
  <si>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</si>
  <si>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</si>
  <si>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</si>
  <si>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</si>
  <si>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</si>
  <si>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</si>
  <si>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</si>
  <si>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</si>
  <si>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</si>
  <si>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</si>
  <si>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</si>
  <si>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</si>
  <si>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</si>
  <si>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</si>
  <si>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</si>
  <si>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</si>
  <si>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</si>
  <si>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</si>
  <si>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</si>
  <si>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</si>
  <si>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</si>
  <si>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</si>
  <si>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</si>
  <si>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</si>
  <si>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</si>
  <si>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</si>
  <si>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</si>
  <si>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</si>
  <si>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</si>
  <si>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</si>
  <si>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</si>
  <si>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</si>
  <si>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</si>
  <si>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</si>
  <si>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</si>
  <si>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</si>
  <si>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</si>
  <si>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</si>
  <si>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</si>
  <si>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</si>
  <si>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</si>
  <si>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</si>
  <si>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</si>
  <si>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</si>
  <si>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</si>
  <si>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</si>
  <si>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</si>
  <si>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</si>
  <si>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</si>
  <si>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</si>
  <si>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</si>
  <si>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</si>
  <si>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</si>
  <si>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</si>
  <si>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</si>
  <si>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</si>
  <si>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</si>
  <si>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</si>
  <si>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</si>
  <si>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</si>
  <si>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</si>
  <si>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</si>
  <si>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</si>
  <si>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</si>
  <si>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</si>
  <si>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</si>
  <si>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</si>
  <si>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</si>
  <si>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</si>
  <si>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</si>
  <si>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</si>
  <si>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</si>
  <si>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</si>
  <si>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</si>
  <si>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</si>
  <si>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</si>
  <si>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</si>
  <si>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</si>
  <si>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</si>
  <si>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</si>
  <si>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</si>
  <si>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</si>
  <si>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</si>
  <si>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</si>
  <si>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</si>
  <si>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</si>
  <si>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</si>
  <si>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</si>
  <si>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</si>
  <si>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</si>
  <si>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</si>
  <si>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</si>
  <si>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</si>
  <si>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</si>
  <si>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</si>
  <si>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</si>
  <si>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</si>
  <si>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</si>
  <si>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</si>
  <si>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</si>
  <si>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</si>
  <si>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</si>
  <si>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</si>
  <si>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</si>
  <si>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</si>
  <si>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</si>
  <si>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</si>
  <si>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</si>
  <si>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</si>
  <si>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</si>
  <si>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</si>
  <si>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</si>
  <si>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</si>
  <si>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</si>
  <si>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</si>
  <si>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</si>
  <si>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</si>
  <si>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</si>
  <si>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</si>
  <si>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</si>
  <si>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</si>
  <si>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</si>
  <si>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</si>
  <si>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</si>
  <si>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</si>
  <si>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</si>
  <si>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</si>
  <si>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</si>
  <si>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</si>
  <si>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</si>
  <si>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</si>
  <si>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</si>
  <si>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</si>
  <si>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</si>
  <si>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</si>
  <si>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</si>
  <si>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</si>
  <si>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</si>
  <si>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</si>
  <si>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</si>
  <si>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</si>
  <si>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</si>
  <si>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</si>
  <si>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</si>
  <si>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</si>
  <si>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</si>
  <si>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</si>
  <si>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</si>
  <si>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</si>
  <si>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</si>
  <si>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</si>
  <si>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</si>
  <si>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</si>
  <si>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</si>
  <si>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</si>
  <si>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</si>
  <si>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</si>
  <si>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</si>
  <si>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</si>
  <si>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</si>
  <si>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</si>
  <si>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</si>
  <si>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</si>
  <si>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</si>
  <si>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</si>
  <si>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</si>
  <si>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</si>
  <si>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</si>
  <si>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</si>
  <si>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</si>
  <si>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</si>
  <si>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</si>
  <si>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</si>
  <si>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</si>
  <si>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</si>
  <si>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</si>
  <si>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</si>
  <si>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</si>
  <si>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</si>
  <si>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</si>
  <si>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</si>
  <si>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</si>
  <si>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</si>
  <si>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</si>
  <si>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</si>
  <si>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</si>
  <si>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</si>
  <si>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</si>
  <si>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</si>
  <si>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</si>
  <si>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</si>
  <si>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</si>
  <si>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</si>
  <si>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</si>
  <si>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</si>
  <si>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</si>
  <si>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</si>
  <si>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</si>
  <si>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</si>
  <si>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</si>
  <si>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</si>
  <si>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</si>
  <si>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</si>
  <si>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</si>
  <si>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</si>
  <si>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</si>
  <si>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</si>
  <si>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</si>
  <si>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</si>
  <si>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</si>
  <si>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</si>
  <si>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</si>
  <si>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</si>
  <si>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</si>
  <si>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</si>
  <si>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</si>
  <si>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</si>
  <si>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</si>
  <si>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</si>
  <si>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</si>
  <si>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</si>
  <si>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</si>
  <si>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</si>
  <si>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</si>
  <si>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</si>
  <si>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</si>
  <si>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</si>
  <si>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</si>
  <si>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</si>
  <si>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</si>
  <si>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</si>
  <si>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</si>
  <si>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</si>
  <si>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</si>
  <si>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</si>
  <si>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</si>
  <si>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</si>
  <si>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</si>
  <si>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</si>
  <si>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</si>
  <si>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</si>
  <si>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</si>
  <si>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</si>
  <si>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</si>
  <si>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</si>
  <si>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</si>
  <si>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</si>
  <si>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</si>
  <si>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</si>
  <si>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</si>
  <si>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</si>
  <si>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</si>
  <si>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</si>
  <si>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</si>
  <si>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</si>
  <si>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</si>
  <si>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</si>
  <si>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</si>
  <si>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</si>
  <si>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</si>
  <si>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</si>
  <si>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</si>
  <si>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</si>
  <si>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</si>
  <si>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</si>
  <si>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</si>
  <si>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</si>
  <si>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</si>
  <si>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</si>
  <si>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</si>
  <si>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</si>
  <si>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</si>
  <si>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</si>
  <si>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</si>
  <si>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</si>
  <si>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</si>
  <si>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</si>
  <si>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</si>
  <si>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</si>
  <si>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</si>
  <si>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</si>
  <si>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</si>
  <si>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</si>
  <si>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</si>
  <si>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</si>
  <si>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</si>
  <si>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</si>
  <si>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</si>
  <si>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</si>
  <si>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</si>
  <si>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</si>
  <si>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</si>
  <si>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</si>
  <si>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</si>
  <si>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</si>
  <si>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</si>
  <si>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</si>
  <si>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</si>
  <si>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</si>
  <si>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</si>
  <si>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</si>
  <si>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</si>
  <si>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</si>
  <si>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</si>
  <si>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</si>
  <si>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</si>
  <si>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</si>
  <si>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</si>
  <si>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</si>
  <si>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</si>
  <si>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</si>
  <si>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</si>
  <si>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</si>
  <si>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</si>
  <si>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</si>
  <si>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</si>
  <si>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</si>
  <si>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</si>
  <si>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</si>
  <si>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</si>
  <si>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</si>
  <si>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</si>
  <si>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</si>
  <si>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</si>
  <si>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</si>
  <si>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</si>
  <si>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</si>
  <si>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</si>
  <si>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</si>
  <si>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</si>
  <si>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</si>
  <si>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</si>
  <si>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</si>
  <si>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</si>
  <si>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</si>
  <si>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</si>
  <si>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</si>
  <si>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</si>
  <si>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</si>
  <si>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</si>
  <si>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</si>
  <si>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</si>
  <si>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</si>
  <si>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</si>
  <si>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</si>
  <si>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</si>
  <si>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</si>
  <si>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</si>
  <si>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</si>
  <si>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</si>
  <si>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</si>
  <si>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</si>
  <si>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</si>
  <si>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</si>
  <si>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</si>
  <si>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</si>
  <si>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</si>
  <si>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</si>
  <si>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</si>
  <si>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</si>
  <si>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</si>
  <si>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</si>
  <si>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</si>
  <si>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</si>
  <si>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</si>
  <si>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</si>
  <si>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</si>
  <si>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</si>
  <si>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</si>
  <si>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</si>
  <si>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</si>
  <si>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</si>
  <si>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</si>
  <si>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</si>
  <si>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</si>
  <si>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</si>
  <si>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</si>
  <si>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</si>
  <si>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</si>
  <si>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</si>
  <si>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</si>
  <si>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</si>
  <si>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</si>
  <si>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</si>
  <si>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</si>
  <si>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</si>
  <si>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</si>
  <si>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</si>
  <si>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</si>
  <si>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</si>
  <si>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</si>
  <si>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</si>
  <si>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</si>
  <si>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</si>
  <si>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</si>
  <si>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</si>
  <si>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</si>
  <si>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</si>
  <si>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</si>
  <si>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</si>
  <si>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</si>
  <si>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</si>
  <si>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</si>
  <si>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</si>
  <si>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</si>
  <si>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</si>
  <si>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</si>
  <si>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</si>
  <si>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</si>
  <si>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</si>
  <si>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</si>
  <si>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</si>
  <si>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</si>
  <si>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</si>
  <si>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</si>
  <si>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</si>
  <si>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</si>
  <si>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</si>
  <si>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</si>
  <si>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</si>
  <si>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</si>
  <si>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</si>
  <si>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</si>
  <si>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</si>
  <si>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</si>
  <si>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</si>
  <si>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</si>
  <si>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</si>
  <si>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</si>
  <si>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</si>
  <si>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</si>
  <si>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</si>
  <si>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</si>
  <si>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</si>
  <si>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</si>
  <si>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</si>
  <si>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</si>
  <si>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</si>
  <si>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</si>
  <si>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</si>
  <si>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</si>
  <si>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</si>
  <si>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</si>
  <si>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</si>
  <si>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</si>
  <si>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</si>
  <si>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</si>
  <si>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</si>
  <si>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</si>
  <si>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</si>
  <si>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</si>
  <si>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</si>
  <si>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</si>
  <si>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</si>
  <si>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</si>
  <si>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</si>
  <si>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</si>
  <si>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</si>
  <si>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</si>
  <si>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</si>
  <si>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</si>
  <si>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</si>
  <si>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</si>
  <si>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</si>
  <si>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</si>
  <si>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</si>
  <si>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</si>
  <si>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</si>
  <si>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</si>
  <si>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</si>
  <si>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</si>
  <si>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</si>
  <si>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</si>
  <si>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</si>
  <si>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</si>
  <si>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</si>
  <si>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</si>
  <si>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</si>
  <si>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</si>
  <si>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</si>
  <si>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</si>
  <si>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</si>
  <si>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</si>
  <si>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</si>
  <si>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</si>
  <si>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</si>
  <si>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</si>
  <si>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</si>
  <si>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</si>
  <si>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</si>
  <si>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</si>
  <si>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</si>
  <si>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</si>
  <si>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</si>
  <si>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</si>
  <si>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</si>
  <si>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</si>
  <si>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</si>
  <si>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</si>
  <si>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</si>
  <si>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</si>
  <si>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</si>
  <si>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</si>
  <si>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</si>
  <si>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</si>
  <si>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</si>
  <si>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</si>
  <si>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</si>
  <si>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</si>
  <si>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</si>
  <si>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</si>
  <si>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</si>
  <si>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</si>
  <si>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</si>
  <si>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</si>
  <si>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</si>
  <si>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</si>
  <si>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</si>
  <si>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</si>
  <si>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</si>
  <si>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</si>
  <si>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</si>
  <si>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</si>
  <si>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</si>
  <si>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</si>
  <si>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</si>
  <si>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</si>
  <si>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</si>
  <si>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</si>
  <si>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</si>
  <si>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</si>
  <si>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</si>
  <si>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</si>
  <si>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</si>
  <si>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</si>
  <si>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</si>
  <si>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</si>
  <si>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</si>
  <si>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</si>
  <si>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</si>
  <si>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</si>
  <si>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</si>
  <si>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</si>
  <si>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</si>
  <si>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</si>
  <si>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</si>
  <si>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</si>
  <si>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</si>
  <si>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</si>
  <si>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</si>
  <si>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</si>
  <si>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</si>
  <si>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</si>
  <si>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</si>
  <si>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</si>
  <si>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</si>
  <si>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</si>
  <si>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</si>
  <si>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</si>
  <si>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</si>
  <si>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</si>
  <si>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</si>
  <si>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</si>
  <si>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</si>
  <si>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</si>
  <si>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</si>
  <si>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</si>
  <si>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</si>
  <si>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</si>
  <si>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</si>
  <si>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</si>
  <si>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</si>
  <si>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</si>
  <si>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</si>
  <si>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</si>
  <si>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</si>
  <si>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</si>
  <si>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</si>
  <si>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</si>
  <si>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</si>
  <si>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</si>
  <si>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</si>
  <si>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</si>
  <si>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</si>
  <si>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</si>
  <si>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</si>
  <si>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</si>
  <si>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</si>
  <si>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</si>
  <si>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</si>
  <si>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</si>
  <si>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</si>
  <si>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</si>
  <si>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</si>
  <si>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</si>
  <si>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</si>
  <si>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</si>
  <si>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</si>
  <si>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</si>
  <si>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</si>
  <si>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</si>
  <si>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</si>
  <si>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</si>
  <si>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</si>
  <si>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</si>
  <si>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</si>
  <si>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</si>
  <si>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</si>
  <si>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</si>
  <si>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</si>
  <si>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</si>
  <si>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</si>
  <si>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</si>
  <si>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</si>
  <si>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</si>
  <si>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</si>
  <si>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</si>
  <si>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</si>
  <si>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</si>
  <si>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</si>
  <si>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</si>
  <si>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</si>
  <si>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</si>
  <si>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</si>
  <si>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</si>
  <si>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</si>
  <si>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</si>
  <si>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</si>
  <si>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</si>
  <si>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</si>
  <si>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</si>
  <si>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</si>
  <si>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</si>
  <si>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</si>
  <si>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</si>
  <si>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</si>
  <si>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</si>
  <si>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</si>
  <si>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</si>
  <si>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</si>
  <si>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</si>
  <si>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</si>
  <si>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</si>
  <si>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</si>
  <si>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</si>
  <si>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</si>
  <si>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</si>
  <si>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</si>
  <si>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</si>
  <si>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</si>
  <si>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</si>
  <si>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</si>
  <si>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</si>
  <si>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</si>
  <si>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</si>
  <si>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</si>
  <si>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</si>
  <si>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</si>
  <si>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</si>
  <si>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</si>
  <si>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</si>
  <si>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</si>
  <si>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</si>
  <si>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</si>
  <si>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</si>
  <si>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</si>
  <si>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</si>
  <si>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</si>
  <si>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</si>
  <si>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</si>
  <si>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</si>
  <si>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</si>
  <si>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</si>
  <si>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</si>
  <si>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</si>
  <si>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</si>
  <si>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</si>
  <si>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</si>
  <si>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</si>
  <si>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</si>
  <si>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</si>
  <si>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</si>
  <si>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</si>
  <si>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</si>
  <si>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</si>
  <si>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</si>
  <si>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</si>
  <si>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</si>
  <si>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</si>
  <si>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</si>
  <si>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</si>
  <si>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</si>
  <si>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</si>
  <si>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</si>
  <si>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</si>
  <si>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</si>
  <si>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</si>
  <si>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</si>
  <si>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</si>
  <si>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</si>
  <si>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</si>
  <si>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</si>
  <si>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</si>
  <si>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</si>
  <si>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</si>
  <si>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</si>
  <si>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</si>
  <si>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</si>
  <si>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</si>
  <si>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</si>
  <si>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</si>
  <si>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</si>
  <si>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</si>
  <si>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</si>
  <si>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</si>
  <si>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</si>
  <si>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</si>
  <si>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</si>
  <si>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</si>
  <si>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</si>
  <si>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</si>
  <si>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</si>
  <si>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</si>
  <si>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</si>
  <si>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</si>
  <si>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</si>
  <si>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</si>
  <si>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</si>
  <si>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</si>
  <si>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</si>
  <si>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</si>
  <si>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</si>
  <si>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</si>
  <si>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</si>
  <si>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</si>
  <si>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</si>
  <si>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</si>
  <si>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</si>
  <si>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</si>
  <si>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</si>
  <si>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</si>
  <si>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</si>
  <si>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</si>
  <si>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</si>
  <si>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</si>
  <si>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</si>
  <si>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</si>
  <si>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</si>
  <si>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</si>
  <si>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</si>
  <si>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</si>
  <si>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</si>
  <si>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</si>
  <si>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</si>
  <si>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</si>
  <si>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</si>
  <si>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</si>
  <si>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</si>
  <si>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</si>
  <si>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</si>
  <si>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</si>
  <si>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</si>
  <si>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</si>
  <si>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</si>
  <si>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</si>
  <si>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</si>
  <si>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</si>
  <si>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</si>
  <si>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</si>
  <si>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</si>
  <si>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</si>
  <si>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</si>
  <si>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</si>
  <si>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</si>
  <si>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</si>
  <si>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</si>
  <si>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</si>
  <si>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</si>
  <si>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</si>
  <si>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</si>
  <si>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</si>
  <si>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</si>
  <si>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</si>
  <si>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</si>
  <si>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</si>
  <si>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</si>
  <si>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</si>
  <si>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</si>
  <si>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</si>
  <si>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</si>
  <si>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</si>
  <si>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</si>
  <si>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</si>
  <si>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</si>
  <si>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</si>
  <si>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</si>
  <si>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</si>
  <si>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</si>
  <si>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</si>
  <si>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</si>
  <si>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</si>
  <si>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</si>
  <si>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</si>
  <si>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</si>
  <si>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</si>
  <si>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</si>
  <si>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</si>
  <si>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</si>
  <si>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</si>
  <si>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</si>
  <si>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</si>
  <si>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</si>
  <si>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</si>
  <si>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</si>
  <si>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</si>
  <si>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</si>
  <si>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</si>
  <si>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</si>
  <si>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</si>
  <si>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</si>
  <si>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</si>
  <si>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</si>
  <si>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</si>
  <si>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</si>
  <si>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</si>
  <si>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</si>
  <si>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</si>
  <si>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</si>
  <si>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</si>
  <si>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</si>
  <si>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</si>
  <si>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</si>
  <si>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</si>
  <si>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</si>
  <si>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</si>
  <si>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</si>
  <si>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</si>
  <si>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</si>
  <si>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</si>
  <si>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</si>
  <si>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</si>
  <si>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</si>
  <si>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</si>
  <si>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</si>
  <si>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</si>
  <si>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</si>
  <si>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</si>
  <si>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</si>
  <si>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</si>
  <si>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</si>
  <si>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</si>
  <si>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</si>
  <si>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</si>
  <si>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</si>
  <si>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</si>
  <si>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</si>
  <si>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</si>
  <si>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</si>
  <si>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</si>
  <si>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</si>
  <si>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</si>
  <si>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</si>
  <si>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</si>
  <si>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</si>
  <si>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</si>
  <si>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</si>
  <si>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</si>
  <si>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</si>
  <si>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</si>
  <si>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</si>
  <si>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</si>
  <si>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</si>
  <si>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</si>
  <si>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</si>
  <si>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</si>
  <si>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</si>
  <si>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</si>
  <si>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</si>
  <si>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</si>
  <si>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</si>
  <si>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</si>
  <si>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</si>
  <si>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</si>
  <si>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</si>
  <si>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</si>
  <si>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</si>
  <si>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</si>
  <si>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</si>
  <si>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</si>
  <si>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</si>
  <si>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</si>
  <si>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</si>
  <si>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</si>
  <si>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</si>
  <si>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</si>
  <si>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</si>
  <si>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</si>
  <si>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</si>
  <si>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</si>
  <si>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</si>
  <si>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</si>
  <si>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</si>
  <si>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</si>
  <si>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</si>
  <si>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</si>
  <si>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</si>
  <si>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</si>
  <si>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</si>
  <si>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</si>
  <si>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</si>
  <si>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</si>
  <si>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</si>
  <si>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</si>
  <si>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</si>
  <si>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</si>
  <si>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</si>
  <si>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</si>
  <si>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</si>
  <si>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</si>
  <si>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</si>
  <si>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</si>
  <si>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</si>
  <si>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</si>
  <si>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</si>
  <si>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</si>
  <si>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</si>
  <si>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</si>
  <si>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</si>
  <si>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</si>
  <si>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</si>
  <si>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</si>
  <si>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</si>
  <si>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</si>
  <si>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</si>
  <si>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</si>
  <si>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</si>
  <si>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</si>
  <si>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</si>
  <si>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</si>
  <si>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</si>
  <si>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</si>
  <si>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</si>
  <si>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</si>
  <si>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</si>
  <si>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</si>
  <si>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</si>
  <si>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</si>
  <si>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</si>
  <si>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</si>
  <si>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</si>
  <si>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</si>
  <si>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</si>
  <si>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</si>
  <si>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</si>
  <si>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</si>
  <si>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</si>
  <si>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</si>
  <si>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</si>
  <si>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</si>
  <si>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</si>
  <si>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</si>
  <si>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</si>
  <si>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</si>
  <si>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</si>
  <si>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</si>
  <si>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</si>
  <si>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</si>
  <si>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</si>
  <si>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</si>
  <si>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</si>
  <si>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</si>
  <si>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</si>
  <si>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</si>
  <si>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</si>
  <si>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</si>
  <si>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</si>
  <si>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</si>
  <si>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</si>
  <si>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</si>
  <si>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</si>
  <si>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</si>
  <si>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</si>
  <si>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</si>
  <si>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</si>
  <si>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</si>
  <si>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</si>
  <si>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</si>
  <si>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</si>
  <si>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</si>
  <si>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</si>
  <si>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</si>
  <si>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</si>
  <si>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</si>
  <si>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</si>
  <si>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</si>
  <si>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</si>
  <si>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</si>
  <si>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</si>
  <si>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</si>
  <si>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</si>
  <si>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</si>
  <si>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</si>
  <si>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</si>
  <si>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</si>
  <si>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</si>
  <si>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</si>
  <si>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</si>
  <si>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</si>
  <si>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</si>
  <si>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</si>
  <si>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</si>
  <si>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</si>
  <si>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</si>
  <si>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</si>
  <si>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</si>
  <si>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</si>
  <si>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</si>
  <si>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</si>
  <si>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</si>
  <si>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</si>
  <si>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</si>
  <si>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</si>
  <si>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</si>
  <si>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</si>
  <si>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</si>
  <si>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</si>
  <si>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</si>
  <si>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</si>
  <si>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</si>
  <si>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</si>
  <si>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</si>
  <si>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</si>
  <si>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</si>
  <si>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</si>
  <si>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</si>
  <si>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</si>
  <si>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</si>
  <si>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</si>
  <si>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</si>
  <si>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</si>
  <si>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</si>
  <si>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</si>
  <si>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</si>
  <si>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</si>
  <si>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</si>
  <si>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</si>
  <si>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</si>
  <si>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</si>
  <si>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</si>
  <si>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</si>
  <si>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</si>
  <si>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</si>
  <si>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</si>
  <si>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</si>
  <si>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</si>
  <si>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</si>
  <si>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</si>
  <si>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</si>
  <si>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</si>
  <si>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</si>
  <si>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</si>
  <si>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</si>
  <si>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</si>
  <si>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</si>
  <si>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</si>
  <si>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</si>
  <si>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</si>
  <si>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</si>
  <si>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</si>
  <si>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</si>
  <si>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</si>
  <si>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</si>
  <si>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</si>
  <si>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</si>
  <si>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</si>
  <si>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</si>
  <si>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</si>
  <si>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</si>
  <si>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</si>
  <si>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</si>
  <si>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</si>
  <si>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</si>
  <si>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</si>
  <si>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</si>
  <si>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</si>
  <si>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</si>
  <si>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</si>
  <si>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</si>
  <si>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</si>
  <si>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</si>
  <si>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</si>
  <si>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</si>
  <si>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</si>
  <si>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</si>
  <si>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</si>
  <si>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</si>
  <si>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</si>
  <si>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</si>
  <si>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</si>
  <si>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</si>
  <si>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</si>
  <si>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</si>
  <si>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</si>
  <si>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</si>
  <si>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</si>
  <si>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</si>
  <si>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</si>
  <si>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</si>
  <si>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</si>
  <si>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</si>
  <si>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</si>
  <si>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</si>
  <si>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</si>
  <si>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</si>
  <si>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</si>
  <si>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</si>
  <si>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</si>
  <si>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</si>
  <si>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</si>
  <si>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</si>
  <si>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</si>
  <si>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</si>
  <si>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</si>
  <si>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</si>
  <si>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</si>
  <si>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</si>
  <si>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</si>
  <si>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</si>
  <si>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</si>
  <si>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</si>
  <si>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</si>
  <si>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</si>
  <si>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</si>
  <si>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</si>
  <si>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</si>
  <si>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</si>
  <si>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</si>
  <si>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</si>
  <si>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</si>
  <si>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</si>
  <si>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</si>
  <si>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</si>
  <si>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</si>
  <si>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</si>
  <si>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</si>
  <si>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</si>
  <si>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</si>
  <si>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</si>
  <si>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</si>
  <si>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</si>
  <si>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</si>
  <si>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</si>
  <si>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</si>
  <si>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</si>
  <si>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</si>
  <si>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</si>
  <si>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</si>
  <si>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</si>
  <si>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</si>
  <si>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</si>
  <si>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</si>
  <si>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</si>
  <si>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</si>
  <si>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</si>
  <si>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</si>
  <si>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</si>
  <si>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</si>
  <si>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</si>
  <si>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</si>
  <si>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</si>
  <si>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</si>
  <si>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</si>
  <si>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</si>
  <si>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</si>
  <si>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</si>
  <si>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</si>
  <si>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</si>
  <si>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</si>
  <si>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</si>
  <si>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</si>
  <si>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</si>
  <si>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</si>
  <si>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</si>
  <si>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</si>
  <si>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</si>
  <si>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</si>
  <si>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</si>
  <si>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</si>
  <si>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</si>
  <si>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</si>
  <si>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</si>
  <si>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</si>
  <si>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</si>
  <si>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</si>
  <si>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</si>
  <si>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</si>
  <si>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</si>
  <si>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</si>
  <si>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</si>
  <si>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</si>
  <si>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</si>
  <si>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</si>
  <si>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</si>
  <si>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</si>
  <si>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</si>
  <si>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</si>
  <si>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</si>
  <si>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</si>
  <si>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</si>
  <si>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</si>
  <si>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</si>
  <si>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</si>
  <si>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</si>
  <si>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</si>
  <si>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</si>
  <si>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</si>
  <si>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</si>
  <si>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</si>
  <si>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</si>
  <si>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</si>
  <si>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</si>
  <si>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</si>
  <si>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</si>
  <si>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</si>
  <si>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</si>
  <si>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</si>
  <si>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</si>
  <si>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</si>
  <si>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</si>
  <si>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</si>
  <si>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</si>
  <si>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</si>
  <si>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</si>
  <si>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</si>
  <si>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</si>
  <si>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</si>
  <si>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</si>
  <si>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</si>
  <si>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</si>
  <si>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</si>
  <si>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</si>
  <si>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</si>
  <si>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</si>
  <si>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</si>
  <si>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</si>
  <si>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</si>
  <si>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</si>
  <si>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</si>
  <si>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</si>
  <si>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</si>
  <si>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</si>
  <si>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</si>
  <si>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</si>
  <si>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</si>
  <si>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</si>
  <si>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</si>
  <si>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</si>
  <si>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</si>
  <si>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</si>
  <si>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</si>
  <si>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</si>
  <si>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</si>
  <si>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</si>
  <si>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</si>
  <si>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</si>
  <si>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</si>
  <si>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</si>
  <si>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</si>
  <si>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</si>
  <si>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</si>
  <si>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</si>
  <si>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</si>
  <si>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</si>
  <si>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</si>
  <si>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</si>
  <si>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</si>
  <si>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</si>
  <si>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</si>
  <si>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</si>
  <si>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</si>
  <si>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</si>
  <si>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</si>
  <si>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</si>
  <si>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</si>
  <si>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</si>
  <si>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</si>
  <si>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</si>
  <si>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</si>
  <si>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</si>
  <si>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</si>
  <si>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</si>
  <si>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</si>
  <si>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</si>
  <si>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</si>
  <si>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</si>
  <si>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</si>
  <si>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</si>
  <si>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</si>
  <si>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</si>
  <si>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</si>
  <si>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</si>
  <si>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</si>
  <si>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</si>
  <si>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</si>
  <si>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</si>
  <si>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</si>
  <si>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</si>
  <si>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</si>
  <si>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</si>
  <si>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</si>
  <si>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</si>
  <si>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</si>
  <si>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</si>
  <si>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</si>
  <si>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</si>
  <si>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</si>
  <si>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</si>
  <si>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</si>
  <si>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</si>
  <si>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</si>
  <si>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</si>
  <si>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</si>
  <si>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</si>
  <si>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</si>
  <si>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</si>
  <si>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</si>
  <si>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</si>
  <si>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</si>
  <si>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</si>
  <si>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</si>
  <si>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</si>
  <si>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</si>
  <si>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</si>
  <si>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</si>
  <si>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</si>
  <si>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</si>
  <si>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</si>
  <si>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</si>
  <si>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</si>
  <si>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</si>
  <si>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</si>
  <si>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</si>
  <si>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</si>
  <si>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</si>
  <si>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</si>
  <si>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</si>
  <si>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</si>
  <si>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</si>
  <si>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</si>
  <si>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</si>
  <si>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</si>
  <si>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</si>
  <si>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</si>
  <si>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</si>
  <si>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</si>
  <si>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</si>
  <si>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</si>
  <si>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</si>
  <si>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</si>
  <si>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</si>
  <si>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</si>
  <si>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</si>
  <si>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</si>
  <si>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</si>
  <si>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</si>
  <si>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</si>
  <si>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</si>
  <si>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</si>
  <si>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</si>
  <si>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</si>
  <si>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</si>
  <si>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</si>
  <si>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</si>
  <si>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</si>
  <si>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</si>
  <si>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</si>
  <si>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</si>
  <si>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</si>
  <si>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</si>
  <si>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</si>
  <si>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</si>
  <si>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</si>
  <si>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</si>
  <si>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</si>
  <si>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</si>
  <si>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</si>
  <si>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</si>
  <si>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</si>
  <si>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</si>
  <si>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</si>
  <si>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</si>
  <si>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</si>
  <si>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</si>
  <si>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</si>
  <si>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</si>
  <si>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</si>
  <si>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</si>
  <si>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</si>
  <si>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</si>
  <si>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</si>
  <si>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</si>
  <si>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</si>
  <si>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</si>
  <si>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</si>
  <si>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</si>
  <si>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</si>
  <si>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</si>
  <si>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</si>
  <si>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</si>
  <si>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</si>
  <si>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</si>
  <si>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</si>
  <si>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</si>
  <si>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</si>
  <si>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</si>
  <si>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</si>
  <si>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</si>
  <si>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</si>
  <si>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</si>
  <si>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</si>
  <si>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</si>
  <si>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</si>
  <si>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</si>
  <si>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</si>
  <si>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</si>
  <si>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</si>
  <si>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</si>
  <si>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</si>
  <si>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</si>
  <si>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</si>
  <si>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</si>
  <si>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</si>
  <si>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</si>
  <si>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</si>
  <si>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</si>
  <si>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</si>
  <si>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</si>
  <si>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</si>
  <si>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</si>
  <si>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</si>
  <si>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</si>
  <si>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</si>
  <si>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</si>
  <si>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</si>
  <si>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</si>
  <si>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</si>
  <si>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</si>
  <si>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</si>
  <si>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</si>
  <si>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</si>
  <si>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</si>
  <si>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</si>
  <si>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</si>
  <si>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</si>
  <si>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</si>
  <si>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</si>
  <si>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</si>
  <si>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</si>
  <si>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</si>
  <si>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</si>
  <si>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</si>
  <si>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</si>
  <si>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</si>
  <si>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</si>
  <si>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</si>
  <si>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</si>
  <si>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</si>
  <si>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</si>
  <si>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</si>
  <si>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</si>
  <si>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</si>
  <si>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</si>
  <si>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</si>
  <si>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</si>
  <si>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</si>
  <si>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</si>
  <si>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</si>
  <si>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</si>
  <si>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</si>
  <si>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</si>
  <si>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</si>
  <si>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</si>
  <si>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</si>
  <si>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</si>
  <si>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</si>
  <si>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</si>
  <si>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</si>
  <si>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</si>
  <si>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</si>
  <si>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</si>
  <si>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</si>
  <si>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</si>
  <si>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</si>
  <si>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</si>
  <si>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</si>
  <si>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</si>
  <si>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</si>
  <si>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</si>
  <si>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</si>
  <si>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</si>
  <si>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</si>
  <si>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</si>
  <si>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</si>
  <si>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</si>
  <si>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</si>
  <si>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</si>
  <si>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</si>
  <si>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</si>
  <si>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</si>
  <si>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</si>
  <si>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</si>
  <si>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</si>
  <si>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</si>
  <si>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</si>
  <si>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</si>
  <si>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</si>
  <si>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</si>
  <si>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</si>
  <si>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</si>
  <si>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</si>
  <si>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</si>
  <si>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</si>
  <si>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</si>
  <si>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</si>
  <si>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</si>
  <si>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</si>
  <si>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</si>
  <si>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</si>
  <si>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</si>
  <si>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</si>
  <si>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</si>
  <si>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</si>
  <si>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</si>
  <si>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</si>
  <si>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</si>
  <si>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</si>
  <si>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</si>
  <si>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</si>
  <si>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</si>
  <si>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</si>
  <si>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</si>
  <si>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</si>
  <si>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</si>
  <si>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</si>
  <si>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</si>
  <si>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</si>
  <si>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</si>
  <si>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</si>
  <si>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</si>
  <si>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</si>
  <si>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</si>
  <si>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</si>
  <si>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</si>
  <si>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</si>
  <si>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</si>
  <si>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</si>
  <si>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</si>
  <si>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</si>
  <si>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</si>
  <si>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</si>
  <si>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</si>
  <si>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</si>
  <si>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</si>
  <si>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</si>
  <si>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</si>
  <si>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</si>
  <si>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</si>
  <si>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</si>
  <si>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</si>
  <si>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</si>
  <si>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</si>
  <si>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</si>
  <si>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</si>
  <si>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</si>
  <si>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</si>
  <si>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</si>
  <si>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</si>
  <si>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</si>
  <si>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</si>
  <si>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</si>
  <si>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</si>
  <si>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</si>
  <si>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</si>
  <si>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</si>
  <si>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</si>
  <si>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</si>
  <si>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</si>
  <si>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</si>
  <si>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</si>
  <si>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</si>
  <si>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</si>
  <si>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</si>
  <si>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</si>
  <si>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</si>
  <si>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</si>
  <si>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</si>
  <si>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</si>
  <si>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</si>
  <si>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</si>
  <si>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</si>
  <si>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</si>
  <si>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</si>
  <si>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</si>
  <si>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</si>
  <si>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</si>
  <si>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</si>
  <si>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</si>
  <si>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</si>
  <si>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</si>
  <si>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</si>
  <si>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</si>
  <si>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</si>
  <si>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</si>
  <si>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</si>
  <si>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</si>
  <si>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</si>
  <si>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</si>
  <si>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</si>
  <si>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</si>
  <si>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</si>
  <si>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</si>
  <si>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</si>
  <si>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</si>
  <si>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</si>
  <si>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</si>
  <si>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</si>
  <si>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</si>
  <si>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</si>
  <si>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</si>
  <si>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</si>
  <si>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</si>
  <si>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</si>
  <si>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</si>
  <si>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</si>
  <si>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</si>
  <si>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</si>
  <si>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</si>
  <si>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</si>
  <si>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</si>
  <si>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</si>
  <si>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</si>
  <si>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</si>
  <si>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</si>
  <si>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</si>
  <si>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</si>
  <si>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</si>
  <si>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</si>
  <si>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</si>
  <si>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</si>
  <si>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</si>
  <si>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</si>
  <si>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</si>
  <si>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</si>
  <si>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</si>
  <si>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</si>
  <si>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</si>
  <si>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</si>
  <si>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</si>
  <si>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</si>
  <si>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</si>
  <si>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</si>
  <si>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</si>
  <si>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</si>
  <si>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</si>
  <si>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</si>
  <si>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</si>
  <si>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</si>
  <si>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</si>
  <si>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</si>
  <si>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</si>
  <si>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</si>
  <si>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</si>
  <si>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</si>
  <si>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</si>
  <si>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</si>
  <si>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</si>
  <si>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</si>
  <si>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</si>
  <si>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</si>
  <si>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</si>
  <si>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</si>
  <si>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</si>
  <si>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</si>
  <si>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</si>
  <si>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</si>
  <si>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</si>
  <si>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</si>
  <si>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</si>
  <si>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</si>
  <si>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</si>
  <si>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</si>
  <si>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</si>
  <si>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</si>
  <si>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</si>
  <si>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</si>
  <si>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</si>
  <si>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</si>
  <si>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</si>
  <si>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</si>
  <si>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</si>
  <si>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</si>
  <si>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</si>
  <si>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</si>
  <si>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</si>
  <si>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</si>
  <si>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</si>
  <si>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</si>
  <si>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</si>
  <si>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</si>
  <si>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</si>
  <si>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</si>
  <si>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</si>
  <si>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</si>
  <si>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</si>
  <si>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</si>
  <si>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</si>
  <si>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</si>
  <si>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</si>
  <si>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</si>
  <si>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</si>
  <si>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</si>
  <si>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</si>
  <si>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</si>
  <si>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</si>
  <si>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</si>
  <si>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</si>
  <si>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</si>
  <si>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</si>
  <si>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</si>
  <si>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</si>
  <si>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</si>
  <si>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</si>
  <si>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</si>
  <si>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</si>
  <si>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</si>
  <si>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</si>
  <si>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</si>
  <si>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</si>
  <si>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</si>
  <si>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</si>
  <si>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</si>
  <si>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</si>
  <si>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</si>
  <si>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</si>
  <si>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</si>
  <si>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</si>
  <si>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</si>
  <si>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</si>
  <si>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</si>
  <si>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</si>
  <si>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</si>
  <si>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</si>
  <si>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</si>
  <si>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</si>
  <si>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</si>
  <si>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</si>
  <si>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</si>
  <si>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</si>
  <si>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</si>
  <si>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</si>
  <si>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</si>
  <si>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</si>
  <si>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</si>
  <si>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</si>
  <si>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</si>
  <si>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</si>
  <si>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</si>
  <si>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</si>
  <si>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</si>
  <si>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</si>
  <si>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</si>
  <si>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</si>
  <si>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</si>
  <si>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</si>
  <si>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</si>
  <si>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</si>
  <si>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</si>
  <si>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</si>
  <si>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</si>
  <si>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</si>
  <si>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</si>
  <si>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</si>
  <si>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</si>
  <si>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</si>
  <si>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</si>
  <si>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</si>
  <si>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</si>
  <si>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</si>
  <si>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</si>
  <si>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</si>
  <si>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</si>
  <si>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</si>
  <si>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</si>
  <si>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</si>
  <si>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</si>
  <si>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</si>
  <si>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</si>
  <si>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</si>
  <si>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</si>
  <si>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</si>
  <si>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</si>
  <si>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</si>
  <si>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</si>
  <si>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</si>
  <si>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</si>
  <si>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</si>
  <si>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</si>
  <si>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</si>
  <si>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</si>
  <si>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</si>
  <si>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</si>
  <si>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</si>
  <si>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</si>
  <si>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</si>
  <si>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</si>
  <si>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</si>
  <si>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</si>
  <si>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</si>
  <si>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</si>
  <si>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</si>
  <si>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</si>
  <si>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</si>
  <si>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</si>
  <si>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</si>
  <si>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</si>
  <si>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</si>
  <si>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</si>
  <si>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</si>
  <si>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</si>
  <si>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</si>
  <si>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</si>
  <si>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</si>
  <si>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</si>
  <si>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</si>
  <si>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</si>
  <si>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</si>
  <si>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</si>
  <si>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</si>
  <si>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</si>
  <si>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</si>
  <si>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</si>
  <si>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</si>
  <si>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</si>
  <si>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</si>
  <si>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</si>
  <si>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</si>
  <si>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</si>
  <si>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</si>
  <si>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</si>
  <si>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</si>
  <si>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</si>
  <si>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</si>
  <si>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</si>
  <si>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</si>
  <si>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</si>
  <si>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</si>
  <si>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</si>
  <si>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</si>
  <si>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</si>
  <si>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</si>
  <si>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</si>
  <si>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</si>
  <si>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</si>
  <si>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</si>
  <si>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</si>
  <si>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</si>
  <si>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</si>
  <si>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</si>
  <si>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</si>
  <si>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</si>
  <si>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</si>
  <si>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</si>
  <si>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</si>
  <si>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</si>
  <si>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</si>
  <si>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</si>
  <si>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</si>
  <si>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</si>
  <si>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</si>
  <si>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</si>
  <si>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</si>
  <si>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</si>
  <si>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</si>
  <si>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</si>
  <si>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</si>
  <si>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</si>
  <si>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</si>
  <si>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</si>
  <si>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</si>
  <si>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</si>
  <si>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</si>
  <si>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</si>
  <si>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</si>
  <si>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</si>
  <si>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</si>
  <si>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</si>
  <si>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</si>
  <si>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</si>
  <si>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</si>
  <si>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</si>
  <si>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</si>
  <si>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</si>
  <si>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</si>
  <si>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</si>
  <si>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</si>
  <si>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</si>
  <si>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</si>
  <si>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</si>
  <si>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</si>
  <si>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</si>
  <si>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</si>
  <si>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</si>
  <si>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</si>
  <si>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</si>
  <si>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</si>
  <si>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</si>
  <si>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</si>
  <si>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</si>
  <si>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</si>
  <si>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</si>
  <si>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</si>
  <si>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</si>
  <si>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</si>
  <si>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</si>
  <si>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</si>
  <si>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</si>
  <si>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</si>
  <si>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</si>
  <si>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</si>
  <si>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</si>
  <si>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</si>
  <si>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</si>
  <si>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</si>
  <si>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</si>
  <si>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</si>
  <si>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</si>
  <si>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</si>
  <si>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</si>
  <si>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</si>
  <si>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</si>
  <si>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</si>
  <si>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</si>
  <si>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</si>
  <si>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</si>
  <si>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</si>
  <si>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</si>
  <si>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</si>
  <si>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</si>
  <si>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</si>
  <si>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</si>
  <si>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</si>
  <si>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</si>
  <si>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</si>
  <si>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</si>
  <si>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</si>
  <si>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</si>
  <si>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</si>
  <si>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</si>
  <si>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</si>
  <si>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</si>
  <si>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</si>
  <si>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</si>
  <si>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</si>
  <si>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</si>
  <si>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</si>
  <si>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</si>
  <si>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</si>
  <si>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</si>
  <si>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</si>
  <si>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</si>
  <si>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</si>
  <si>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</si>
  <si>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</si>
  <si>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</si>
  <si>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</si>
  <si>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</si>
  <si>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</si>
  <si>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</si>
  <si>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</si>
  <si>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</si>
  <si>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</si>
  <si>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</si>
  <si>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</si>
  <si>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</si>
  <si>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</si>
  <si>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</si>
  <si>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</si>
  <si>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</si>
  <si>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</si>
  <si>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</si>
  <si>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</si>
  <si>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</si>
  <si>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</si>
  <si>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</si>
  <si>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</si>
  <si>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</si>
  <si>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</si>
  <si>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</si>
  <si>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</si>
  <si>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</si>
  <si>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</si>
  <si>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</si>
  <si>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</si>
  <si>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</si>
  <si>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</si>
  <si>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</si>
  <si>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</si>
  <si>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</si>
  <si>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</si>
  <si>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</si>
  <si>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</si>
  <si>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</si>
  <si>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</si>
  <si>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</si>
  <si>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</si>
  <si>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</si>
  <si>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</si>
  <si>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</si>
  <si>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</si>
  <si>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</si>
  <si>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</si>
  <si>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</si>
  <si>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</si>
  <si>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</si>
  <si>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</si>
  <si>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</si>
  <si>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</si>
  <si>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</si>
  <si>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</si>
  <si>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</si>
  <si>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</si>
  <si>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</si>
  <si>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</si>
  <si>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</si>
  <si>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</si>
  <si>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</si>
  <si>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</si>
  <si>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</si>
  <si>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</si>
  <si>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</si>
  <si>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</si>
  <si>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</si>
  <si>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</si>
  <si>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</si>
  <si>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</si>
  <si>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</si>
  <si>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</si>
  <si>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</si>
  <si>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</si>
  <si>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</si>
  <si>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</si>
  <si>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</si>
  <si>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</si>
  <si>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</si>
  <si>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</si>
  <si>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</si>
  <si>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</si>
  <si>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</si>
  <si>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</si>
  <si>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</si>
  <si>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</si>
  <si>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</si>
  <si>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</si>
  <si>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</si>
  <si>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</si>
  <si>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</si>
  <si>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</si>
  <si>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</si>
  <si>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</si>
  <si>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</si>
  <si>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</si>
  <si>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</si>
  <si>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</si>
  <si>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</si>
  <si>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</si>
  <si>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</si>
  <si>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</si>
  <si>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</si>
  <si>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</si>
  <si>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</si>
  <si>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</si>
  <si>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</si>
  <si>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</si>
  <si>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</si>
  <si>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</si>
  <si>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</si>
  <si>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</si>
  <si>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</si>
  <si>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</si>
  <si>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</si>
  <si>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</si>
  <si>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</si>
  <si>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</si>
  <si>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</si>
  <si>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</si>
  <si>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</si>
  <si>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</si>
  <si>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</si>
  <si>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</si>
  <si>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</si>
  <si>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</si>
  <si>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</si>
  <si>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</si>
  <si>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</si>
  <si>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</si>
  <si>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</si>
  <si>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</si>
  <si>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</si>
  <si>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</si>
  <si>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</si>
  <si>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</si>
  <si>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</si>
  <si>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</si>
  <si>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</si>
  <si>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</si>
  <si>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</si>
  <si>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</si>
  <si>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</si>
  <si>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</si>
  <si>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</si>
  <si>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</si>
  <si>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</si>
  <si>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</si>
  <si>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</si>
  <si>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</si>
  <si>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</si>
  <si>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</si>
  <si>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</si>
  <si>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</si>
  <si>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</si>
  <si>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</si>
  <si>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</si>
  <si>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</si>
  <si>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</si>
  <si>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</si>
  <si>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</si>
  <si>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</si>
  <si>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</si>
  <si>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</si>
  <si>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</si>
  <si>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</si>
  <si>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</si>
  <si>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</si>
  <si>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</si>
  <si>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</si>
  <si>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</si>
  <si>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</si>
  <si>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</si>
  <si>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</si>
  <si>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</si>
  <si>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</si>
  <si>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</si>
  <si>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</si>
  <si>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</si>
  <si>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</si>
  <si>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</si>
  <si>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</si>
  <si>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</si>
  <si>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</si>
  <si>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</si>
  <si>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</si>
  <si>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</si>
  <si>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</si>
  <si>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</si>
  <si>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</si>
  <si>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</si>
  <si>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</si>
  <si>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</si>
  <si>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</si>
  <si>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</si>
  <si>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</si>
  <si>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</si>
  <si>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</si>
  <si>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</si>
  <si>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</si>
  <si>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</si>
  <si>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</si>
  <si>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</si>
  <si>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</si>
  <si>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</si>
  <si>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</si>
  <si>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</si>
  <si>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</si>
  <si>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</si>
  <si>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</si>
  <si>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</si>
  <si>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</si>
  <si>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</si>
  <si>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</si>
  <si>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</si>
  <si>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</si>
  <si>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</si>
  <si>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</si>
  <si>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</si>
  <si>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</si>
  <si>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</si>
  <si>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</si>
  <si>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</si>
  <si>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</si>
  <si>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</si>
  <si>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</si>
  <si>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</si>
  <si>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</si>
  <si>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</si>
  <si>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</si>
  <si>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</si>
  <si>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</si>
  <si>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</si>
  <si>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</si>
  <si>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</si>
  <si>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</si>
  <si>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</si>
  <si>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</si>
  <si>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</si>
  <si>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</si>
  <si>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</si>
  <si>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</si>
  <si>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</si>
  <si>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</si>
  <si>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</si>
  <si>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</si>
  <si>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</si>
  <si>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</si>
  <si>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</si>
  <si>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</si>
  <si>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</si>
  <si>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</si>
  <si>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</si>
  <si>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</si>
  <si>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</si>
  <si>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</si>
  <si>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</si>
  <si>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</si>
  <si>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</si>
  <si>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</si>
  <si>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</si>
  <si>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</si>
  <si>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</si>
  <si>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</si>
  <si>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</si>
  <si>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</si>
  <si>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</si>
  <si>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</si>
  <si>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</si>
  <si>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</si>
  <si>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</si>
  <si>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</si>
  <si>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</si>
  <si>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</si>
  <si>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</si>
  <si>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</si>
  <si>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</si>
  <si>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</si>
  <si>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</si>
  <si>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</si>
  <si>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</si>
  <si>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</si>
  <si>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</si>
  <si>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</si>
  <si>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</si>
  <si>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</si>
  <si>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</si>
  <si>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</si>
  <si>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</si>
  <si>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</si>
  <si>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</si>
  <si>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</si>
  <si>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</si>
  <si>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</si>
  <si>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</si>
  <si>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</si>
  <si>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</si>
  <si>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</si>
  <si>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</si>
  <si>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</si>
  <si>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</si>
  <si>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</si>
  <si>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</si>
  <si>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</si>
  <si>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</si>
  <si>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</si>
  <si>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</si>
  <si>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</si>
  <si>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</si>
  <si>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</si>
  <si>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</si>
  <si>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</si>
  <si>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</si>
  <si>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</si>
  <si>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</si>
  <si>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</si>
  <si>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</si>
  <si>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</si>
  <si>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</si>
  <si>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</si>
  <si>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</si>
  <si>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</si>
  <si>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</si>
  <si>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</si>
  <si>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</si>
  <si>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</si>
  <si>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</si>
  <si>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</si>
  <si>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</si>
  <si>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</si>
  <si>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</si>
  <si>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</si>
  <si>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</si>
  <si>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</si>
  <si>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</si>
  <si>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</si>
  <si>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</si>
  <si>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</si>
  <si>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</si>
  <si>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</si>
  <si>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</si>
  <si>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</si>
  <si>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</si>
  <si>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</si>
  <si>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</si>
  <si>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</si>
  <si>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</si>
  <si>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</si>
  <si>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</si>
  <si>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</si>
  <si>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</si>
  <si>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</si>
  <si>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</si>
  <si>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</si>
  <si>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</si>
  <si>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</si>
  <si>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</si>
  <si>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</si>
  <si>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</si>
  <si>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</si>
  <si>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</si>
  <si>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</si>
  <si>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</si>
  <si>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</si>
  <si>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</si>
  <si>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</si>
  <si>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</si>
  <si>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</si>
  <si>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</si>
  <si>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</si>
  <si>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</si>
  <si>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</si>
  <si>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</si>
  <si>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</si>
  <si>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</si>
  <si>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</si>
  <si>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</si>
  <si>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</si>
  <si>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</si>
  <si>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</si>
  <si>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</si>
  <si>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</si>
  <si>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</si>
  <si>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</si>
  <si>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</si>
  <si>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</si>
  <si>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</si>
  <si>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</si>
  <si>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</si>
  <si>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</si>
  <si>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</si>
  <si>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</si>
  <si>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</si>
  <si>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</si>
  <si>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</si>
  <si>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</si>
  <si>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</si>
  <si>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</si>
  <si>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</si>
  <si>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</si>
  <si>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</si>
  <si>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</si>
  <si>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</si>
  <si>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</si>
  <si>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</si>
  <si>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</si>
  <si>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</si>
  <si>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</si>
  <si>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</si>
  <si>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</si>
  <si>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</si>
  <si>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</si>
  <si>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</si>
  <si>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</si>
  <si>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</si>
  <si>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</si>
  <si>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</si>
  <si>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</si>
  <si>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</si>
  <si>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</si>
  <si>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</si>
  <si>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</si>
  <si>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</si>
  <si>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</si>
  <si>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</si>
  <si>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</si>
  <si>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</si>
  <si>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</si>
  <si>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</si>
  <si>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</si>
  <si>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</si>
  <si>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</si>
  <si>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</si>
  <si>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</si>
  <si>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</si>
  <si>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</si>
  <si>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</si>
  <si>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</si>
  <si>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</si>
  <si>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</si>
  <si>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</si>
  <si>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</si>
  <si>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</si>
  <si>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</si>
  <si>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</si>
  <si>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</si>
  <si>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</si>
  <si>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</si>
  <si>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</si>
  <si>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</si>
  <si>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</si>
  <si>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</si>
  <si>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</si>
  <si>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</si>
  <si>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</si>
  <si>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</si>
  <si>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</si>
  <si>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</si>
  <si>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</si>
  <si>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</si>
  <si>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</si>
  <si>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</si>
  <si>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</si>
  <si>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</si>
  <si>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</si>
  <si>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</si>
  <si>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</si>
  <si>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</si>
  <si>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</si>
  <si>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</si>
  <si>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</si>
  <si>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</si>
  <si>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</si>
  <si>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</si>
  <si>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</si>
  <si>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</si>
  <si>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</si>
  <si>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</si>
  <si>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</si>
  <si>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</si>
  <si>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</si>
  <si>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</si>
  <si>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</si>
  <si>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</si>
  <si>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</si>
  <si>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</si>
  <si>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</si>
  <si>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</si>
  <si>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</si>
  <si>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</si>
  <si>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</si>
  <si>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</si>
  <si>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</si>
  <si>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</si>
  <si>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</si>
  <si>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</si>
  <si>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</si>
  <si>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</si>
  <si>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</si>
  <si>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</si>
  <si>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</si>
  <si>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</si>
  <si>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</si>
  <si>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</si>
  <si>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</si>
  <si>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</si>
  <si>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</si>
  <si>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</si>
  <si>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</si>
  <si>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</si>
  <si>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</si>
  <si>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</si>
  <si>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</si>
  <si>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</si>
  <si>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</si>
  <si>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</si>
  <si>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</si>
  <si>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</si>
  <si>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</si>
  <si>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</si>
  <si>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</si>
  <si>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</si>
  <si>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</si>
  <si>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</si>
  <si>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</si>
  <si>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</si>
  <si>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</si>
  <si>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</si>
  <si>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</si>
  <si>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</si>
  <si>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</si>
  <si>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</si>
  <si>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</si>
  <si>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</si>
  <si>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</si>
  <si>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</si>
  <si>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</si>
  <si>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</si>
  <si>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</si>
  <si>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</si>
  <si>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</si>
  <si>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</si>
  <si>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</si>
  <si>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</si>
  <si>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</si>
  <si>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</si>
  <si>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</si>
  <si>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</si>
  <si>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</si>
  <si>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</si>
  <si>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</si>
  <si>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</si>
  <si>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</si>
  <si>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</si>
  <si>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</si>
  <si>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</si>
  <si>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</si>
  <si>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</si>
  <si>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</si>
  <si>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</si>
  <si>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</si>
  <si>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</si>
  <si>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</si>
  <si>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</si>
  <si>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</si>
  <si>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</si>
  <si>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</si>
  <si>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</si>
  <si>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</si>
  <si>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</si>
  <si>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</si>
  <si>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</si>
  <si>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</si>
  <si>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</si>
  <si>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</si>
  <si>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</si>
  <si>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</si>
  <si>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</si>
  <si>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</si>
  <si>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</si>
  <si>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</si>
  <si>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</si>
  <si>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</si>
  <si>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</si>
  <si>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</si>
  <si>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</si>
  <si>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</si>
  <si>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</si>
  <si>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</si>
  <si>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</si>
  <si>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</si>
  <si>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</si>
  <si>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</si>
  <si>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</si>
  <si>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</si>
  <si>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</si>
  <si>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</si>
  <si>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</si>
  <si>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</si>
  <si>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</si>
  <si>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</si>
  <si>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</si>
  <si>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</si>
  <si>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</si>
  <si>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</si>
  <si>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</si>
  <si>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</si>
  <si>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</si>
  <si>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</si>
  <si>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</si>
  <si>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</si>
  <si>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</si>
  <si>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</si>
  <si>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</si>
  <si>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</si>
  <si>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</si>
  <si>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</si>
  <si>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</si>
  <si>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</si>
  <si>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</si>
  <si>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</si>
  <si>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</si>
  <si>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</si>
  <si>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</si>
  <si>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</si>
  <si>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</si>
  <si>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</si>
  <si>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</si>
  <si>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</si>
  <si>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</si>
  <si>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</si>
  <si>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</si>
  <si>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</si>
  <si>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</si>
  <si>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</si>
  <si>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</si>
  <si>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</si>
  <si>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</si>
  <si>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</si>
  <si>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</si>
  <si>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</si>
  <si>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</si>
  <si>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</si>
  <si>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</si>
  <si>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</si>
  <si>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</si>
  <si>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</si>
  <si>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</si>
  <si>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</si>
  <si>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</si>
  <si>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</si>
  <si>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</si>
  <si>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</si>
  <si>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</si>
  <si>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</si>
  <si>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</si>
  <si>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</si>
  <si>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</si>
  <si>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</si>
  <si>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</si>
  <si>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</si>
  <si>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</si>
  <si>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</si>
  <si>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</si>
  <si>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</si>
  <si>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</si>
  <si>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</si>
  <si>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</si>
  <si>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</si>
  <si>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</si>
  <si>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</si>
  <si>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</si>
  <si>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</si>
  <si>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</si>
  <si>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</si>
  <si>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</si>
  <si>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</si>
  <si>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</si>
  <si>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</si>
  <si>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</si>
  <si>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</si>
  <si>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</si>
  <si>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</si>
  <si>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</si>
  <si>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</si>
  <si>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</si>
  <si>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</si>
  <si>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</si>
  <si>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</si>
  <si>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</si>
  <si>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</si>
  <si>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</si>
  <si>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</si>
  <si>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</si>
  <si>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</si>
  <si>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</si>
  <si>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</si>
  <si>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</si>
  <si>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</si>
  <si>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</si>
  <si>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</si>
  <si>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</si>
  <si>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</si>
  <si>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</si>
  <si>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</si>
  <si>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</si>
  <si>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</si>
  <si>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</si>
  <si>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</si>
  <si>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</si>
  <si>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</si>
  <si>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</si>
  <si>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</si>
  <si>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</si>
  <si>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</si>
  <si>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</si>
  <si>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</si>
  <si>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</si>
  <si>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</si>
  <si>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</si>
  <si>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</si>
  <si>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</si>
  <si>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</si>
  <si>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</si>
  <si>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</si>
  <si>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</si>
  <si>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</si>
  <si>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</si>
  <si>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</si>
  <si>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</si>
  <si>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</si>
  <si>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</si>
  <si>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</si>
  <si>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</si>
  <si>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</si>
  <si>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</si>
  <si>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</si>
  <si>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</si>
  <si>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</si>
  <si>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</si>
  <si>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</si>
  <si>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</si>
  <si>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</si>
  <si>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</si>
  <si>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</si>
  <si>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</si>
  <si>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</si>
  <si>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</si>
  <si>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</si>
  <si>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</si>
  <si>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</si>
  <si>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</si>
  <si>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</si>
  <si>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</si>
  <si>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</si>
  <si>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</si>
  <si>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</si>
  <si>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</si>
  <si>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</si>
  <si>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</si>
  <si>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</si>
  <si>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</si>
  <si>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</si>
  <si>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</si>
  <si>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</si>
  <si>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</si>
  <si>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</si>
  <si>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</si>
  <si>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</si>
  <si>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</si>
  <si>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</si>
  <si>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</si>
  <si>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</si>
  <si>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</si>
  <si>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</si>
  <si>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</si>
  <si>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</si>
  <si>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</si>
  <si>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</si>
  <si>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</si>
  <si>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</si>
  <si>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</si>
  <si>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</si>
  <si>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</si>
  <si>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</si>
  <si>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</si>
  <si>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</si>
  <si>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</si>
  <si>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</si>
  <si>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</si>
  <si>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</si>
  <si>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</si>
  <si>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</si>
  <si>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</si>
  <si>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</si>
  <si>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</si>
  <si>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</si>
  <si>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</si>
  <si>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</si>
  <si>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</si>
  <si>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</si>
  <si>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</si>
  <si>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</si>
  <si>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</si>
  <si>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</si>
  <si>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</si>
  <si>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</si>
  <si>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</si>
  <si>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</si>
  <si>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</si>
  <si>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</si>
  <si>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</si>
  <si>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</si>
  <si>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</si>
  <si>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</si>
  <si>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</si>
  <si>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</si>
  <si>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</si>
  <si>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</si>
  <si>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</si>
  <si>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</si>
  <si>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</si>
  <si>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</si>
  <si>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</si>
  <si>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</si>
  <si>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</si>
  <si>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</si>
  <si>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</si>
  <si>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</si>
  <si>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</si>
  <si>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</si>
  <si>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</si>
  <si>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</si>
  <si>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</si>
  <si>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</si>
  <si>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</si>
  <si>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</si>
  <si>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</si>
  <si>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</si>
  <si>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</si>
  <si>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</si>
  <si>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</si>
  <si>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</si>
  <si>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</si>
  <si>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</si>
  <si>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</si>
  <si>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</si>
  <si>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</si>
  <si>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</si>
  <si>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</si>
  <si>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</si>
  <si>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</si>
  <si>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</si>
  <si>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</si>
  <si>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</si>
  <si>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</si>
  <si>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</si>
  <si>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</si>
  <si>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</si>
  <si>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</si>
  <si>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</si>
  <si>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</si>
  <si>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</si>
  <si>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</si>
  <si>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</si>
  <si>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</si>
  <si>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</si>
  <si>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</si>
  <si>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</si>
  <si>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</si>
  <si>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</si>
  <si>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</si>
  <si>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</si>
  <si>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</si>
  <si>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</si>
  <si>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</si>
  <si>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</si>
  <si>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</si>
  <si>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</si>
  <si>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</si>
  <si>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</si>
  <si>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</si>
  <si>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</si>
  <si>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</si>
  <si>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</si>
  <si>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</si>
  <si>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</si>
  <si>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</si>
  <si>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</si>
  <si>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</si>
  <si>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</si>
  <si>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</si>
  <si>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</si>
  <si>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</si>
  <si>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</si>
  <si>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</si>
  <si>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</si>
  <si>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</si>
  <si>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</si>
  <si>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</si>
  <si>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</si>
  <si>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</si>
  <si>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</si>
  <si>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</si>
  <si>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</si>
  <si>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</si>
  <si>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</si>
  <si>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</si>
  <si>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</si>
  <si>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</si>
  <si>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</si>
  <si>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</si>
  <si>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</si>
  <si>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</si>
  <si>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</si>
  <si>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</si>
  <si>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</si>
  <si>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</si>
  <si>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</si>
  <si>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</si>
  <si>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</si>
  <si>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</si>
  <si>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</si>
  <si>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</si>
  <si>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</si>
  <si>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</si>
  <si>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</si>
  <si>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</si>
  <si>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</si>
  <si>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</si>
  <si>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</si>
  <si>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</si>
  <si>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</si>
  <si>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</si>
  <si>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</si>
  <si>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</si>
  <si>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</si>
  <si>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</si>
  <si>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</si>
  <si>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</si>
  <si>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</si>
  <si>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</si>
  <si>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</si>
  <si>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</si>
  <si>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</si>
  <si>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</si>
  <si>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</si>
  <si>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</si>
  <si>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</si>
  <si>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</si>
  <si>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</si>
  <si>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</si>
  <si>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</si>
  <si>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</si>
  <si>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</si>
  <si>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</si>
  <si>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</si>
  <si>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</si>
  <si>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</si>
  <si>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</si>
  <si>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</si>
  <si>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</si>
  <si>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</si>
  <si>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</si>
  <si>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</si>
  <si>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</si>
  <si>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</si>
  <si>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</si>
  <si>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</si>
  <si>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</si>
  <si>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</si>
  <si>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</si>
  <si>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</si>
  <si>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</si>
  <si>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</si>
  <si>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</si>
  <si>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</si>
  <si>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</si>
  <si>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</si>
  <si>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</si>
  <si>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</si>
  <si>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</si>
  <si>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</si>
  <si>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</si>
  <si>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</si>
  <si>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</si>
  <si>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</si>
  <si>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</si>
  <si>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</si>
  <si>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</si>
  <si>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</si>
  <si>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</si>
  <si>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</si>
  <si>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</si>
  <si>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</si>
  <si>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</si>
  <si>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</si>
  <si>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</si>
  <si>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</si>
  <si>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</si>
  <si>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</si>
  <si>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</si>
  <si>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</si>
  <si>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</si>
  <si>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</si>
  <si>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</si>
  <si>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</si>
  <si>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</si>
  <si>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</si>
  <si>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</si>
  <si>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</si>
  <si>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</si>
  <si>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</si>
  <si>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</si>
  <si>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</si>
  <si>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</si>
  <si>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</si>
  <si>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</si>
  <si>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</si>
  <si>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</si>
  <si>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</si>
  <si>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</si>
  <si>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</si>
  <si>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</si>
  <si>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</si>
  <si>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</si>
  <si>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</si>
  <si>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</si>
  <si>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</si>
  <si>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</si>
  <si>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</si>
  <si>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</si>
  <si>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</si>
  <si>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</si>
  <si>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</si>
  <si>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</si>
  <si>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</si>
  <si>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</si>
  <si>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</si>
  <si>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</si>
  <si>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</si>
  <si>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</si>
  <si>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</si>
  <si>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</si>
  <si>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</si>
  <si>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</si>
  <si>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</si>
  <si>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</si>
  <si>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</si>
  <si>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</si>
  <si>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</si>
  <si>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</si>
  <si>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</si>
  <si>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</si>
  <si>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</si>
  <si>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</si>
  <si>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</si>
  <si>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</si>
  <si>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</si>
  <si>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</si>
  <si>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</si>
  <si>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</si>
  <si>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</si>
  <si>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</si>
  <si>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</si>
  <si>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</si>
  <si>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</si>
  <si>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</si>
  <si>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</si>
  <si>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</si>
  <si>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</si>
  <si>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</si>
  <si>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</si>
  <si>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</si>
  <si>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</si>
  <si>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</si>
  <si>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</si>
  <si>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</si>
  <si>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</si>
  <si>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</si>
  <si>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</si>
  <si>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</si>
  <si>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</si>
  <si>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</si>
  <si>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</si>
  <si>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</si>
  <si>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</si>
  <si>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</si>
  <si>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</si>
  <si>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</si>
  <si>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</si>
  <si>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</si>
  <si>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</si>
  <si>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</si>
  <si>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</si>
  <si>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</si>
  <si>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</si>
  <si>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</si>
  <si>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</si>
  <si>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</si>
  <si>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</si>
  <si>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</si>
  <si>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</si>
  <si>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</si>
  <si>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</si>
  <si>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</si>
  <si>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</si>
  <si>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</si>
  <si>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</si>
  <si>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</si>
  <si>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</si>
  <si>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</si>
  <si>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</si>
  <si>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</si>
  <si>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</si>
  <si>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</si>
  <si>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</si>
  <si>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</si>
  <si>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</si>
  <si>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</si>
  <si>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</si>
  <si>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</si>
  <si>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</si>
  <si>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</si>
  <si>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</si>
  <si>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</si>
  <si>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</si>
  <si>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</si>
  <si>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</si>
  <si>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</si>
  <si>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</si>
  <si>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</si>
  <si>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</si>
  <si>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</si>
  <si>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</si>
  <si>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</si>
  <si>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</si>
  <si>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</si>
  <si>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</si>
  <si>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</si>
  <si>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</si>
  <si>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</si>
  <si>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</si>
  <si>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</si>
  <si>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</si>
  <si>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</si>
  <si>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</si>
  <si>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</si>
  <si>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</si>
  <si>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</si>
  <si>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</si>
  <si>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</si>
  <si>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</si>
  <si>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</si>
  <si>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</si>
  <si>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</si>
  <si>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</si>
  <si>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</si>
  <si>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</si>
  <si>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</si>
  <si>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</si>
  <si>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</si>
  <si>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</si>
  <si>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</si>
  <si>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</si>
  <si>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</si>
  <si>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</si>
  <si>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</si>
  <si>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</si>
  <si>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</si>
  <si>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</si>
  <si>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</si>
  <si>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</si>
  <si>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</si>
  <si>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</si>
  <si>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</si>
  <si>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</si>
  <si>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</si>
  <si>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</si>
  <si>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</si>
  <si>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</si>
  <si>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</si>
  <si>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</si>
  <si>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</si>
  <si>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</si>
  <si>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</si>
  <si>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</si>
  <si>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</si>
  <si>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</si>
  <si>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</si>
  <si>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</si>
  <si>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</si>
  <si>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</si>
  <si>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</si>
  <si>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</si>
  <si>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</si>
  <si>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</si>
  <si>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</si>
  <si>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</si>
  <si>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</si>
  <si>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</si>
  <si>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</si>
  <si>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</si>
  <si>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</si>
  <si>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</si>
  <si>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</si>
  <si>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</si>
  <si>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</si>
  <si>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</si>
  <si>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</si>
  <si>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</si>
  <si>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</si>
  <si>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</si>
  <si>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</si>
  <si>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</si>
  <si>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</si>
  <si>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</si>
  <si>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</si>
  <si>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</si>
  <si>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</si>
  <si>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</si>
  <si>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</si>
  <si>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</si>
  <si>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</si>
  <si>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</si>
  <si>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</si>
  <si>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</si>
  <si>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</si>
  <si>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</si>
  <si>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</si>
  <si>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</si>
  <si>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</si>
  <si>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</si>
  <si>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</si>
  <si>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</si>
  <si>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</si>
  <si>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</si>
  <si>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</si>
  <si>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</si>
  <si>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</si>
  <si>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</si>
  <si>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</si>
  <si>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</si>
  <si>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</si>
  <si>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</si>
  <si>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</si>
  <si>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</si>
  <si>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</si>
  <si>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</si>
  <si>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</si>
  <si>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</si>
  <si>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</si>
  <si>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</si>
  <si>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</si>
  <si>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</si>
  <si>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</si>
  <si>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</si>
  <si>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</si>
  <si>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</si>
  <si>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</si>
  <si>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</si>
  <si>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</si>
  <si>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</si>
  <si>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</si>
  <si>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</si>
  <si>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</si>
  <si>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</si>
  <si>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</si>
  <si>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</si>
  <si>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</si>
  <si>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</si>
  <si>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</si>
  <si>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</si>
  <si>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</si>
  <si>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</si>
  <si>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</si>
  <si>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</si>
  <si>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</si>
  <si>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</si>
  <si>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</si>
  <si>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</si>
  <si>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</si>
  <si>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</si>
  <si>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</si>
  <si>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</si>
  <si>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</si>
  <si>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</si>
  <si>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</si>
  <si>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</si>
  <si>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</si>
  <si>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</si>
  <si>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</si>
  <si>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</si>
  <si>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</si>
  <si>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</si>
  <si>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</si>
  <si>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</si>
  <si>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</si>
  <si>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</si>
  <si>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</si>
  <si>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</si>
  <si>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</si>
  <si>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</si>
  <si>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</si>
  <si>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</si>
  <si>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</si>
  <si>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</si>
  <si>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</si>
  <si>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</si>
  <si>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</si>
  <si>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</si>
  <si>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</si>
  <si>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</si>
  <si>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</si>
  <si>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</si>
  <si>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</si>
  <si>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</si>
  <si>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</si>
  <si>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</si>
  <si>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</si>
  <si>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</si>
  <si>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</si>
  <si>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</si>
  <si>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</si>
  <si>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</si>
  <si>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</si>
  <si>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</si>
  <si>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</si>
  <si>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</si>
  <si>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</si>
  <si>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</si>
  <si>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</si>
  <si>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</si>
  <si>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</si>
  <si>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</si>
  <si>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</si>
  <si>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</si>
  <si>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</si>
  <si>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</si>
  <si>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</si>
  <si>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</si>
  <si>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</si>
  <si>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</si>
  <si>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</si>
  <si>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</si>
  <si>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</si>
  <si>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</si>
  <si>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</si>
  <si>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</si>
  <si>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</si>
  <si>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</si>
  <si>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</si>
  <si>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</si>
  <si>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</si>
  <si>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</si>
  <si>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</si>
  <si>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</si>
  <si>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</si>
  <si>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</si>
  <si>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</si>
  <si>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</si>
  <si>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</si>
  <si>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</si>
  <si>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</si>
  <si>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</si>
  <si>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</si>
  <si>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</si>
  <si>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</si>
  <si>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</si>
  <si>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</si>
  <si>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</si>
  <si>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</si>
  <si>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</si>
  <si>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</si>
  <si>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</si>
  <si>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</si>
  <si>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</si>
  <si>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</si>
  <si>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</si>
  <si>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</si>
  <si>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</si>
  <si>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</si>
  <si>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</si>
  <si>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</si>
  <si>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</si>
  <si>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</si>
  <si>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</si>
  <si>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</si>
  <si>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</si>
  <si>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</si>
  <si>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</si>
  <si>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</si>
  <si>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</si>
  <si>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</si>
  <si>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</si>
  <si>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</si>
  <si>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</si>
  <si>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</si>
  <si>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</si>
  <si>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</si>
  <si>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</si>
  <si>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</si>
  <si>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</si>
  <si>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</si>
  <si>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</si>
  <si>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</si>
  <si>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</si>
  <si>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</si>
  <si>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</si>
  <si>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</si>
  <si>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</si>
  <si>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</si>
  <si>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</si>
  <si>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</si>
  <si>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</si>
  <si>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</si>
  <si>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</si>
  <si>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</si>
  <si>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</si>
  <si>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</si>
  <si>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</si>
  <si>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</si>
  <si>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</si>
  <si>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</si>
  <si>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</si>
  <si>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</si>
  <si>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</si>
  <si>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</si>
  <si>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</si>
  <si>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</si>
  <si>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</si>
  <si>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</si>
  <si>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</si>
  <si>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</si>
  <si>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</si>
  <si>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</si>
  <si>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</si>
  <si>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</si>
  <si>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</si>
  <si>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</si>
  <si>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</si>
  <si>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</si>
  <si>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</si>
  <si>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</si>
  <si>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</si>
  <si>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</si>
  <si>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</si>
  <si>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</si>
  <si>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</si>
  <si>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</si>
  <si>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</si>
  <si>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</si>
  <si>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</si>
  <si>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</si>
  <si>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</si>
  <si>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</si>
  <si>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</si>
  <si>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</si>
  <si>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</si>
  <si>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</si>
  <si>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</si>
  <si>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</si>
  <si>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</si>
  <si>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</si>
  <si>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</si>
  <si>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</si>
  <si>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</si>
  <si>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</si>
  <si>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</si>
  <si>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</si>
  <si>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</si>
  <si>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</si>
  <si>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</si>
  <si>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</si>
  <si>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</si>
  <si>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</si>
  <si>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</si>
  <si>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</si>
  <si>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</si>
  <si>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</si>
  <si>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</si>
  <si>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</si>
  <si>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</si>
  <si>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</si>
  <si>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</si>
  <si>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</si>
  <si>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</si>
  <si>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</si>
  <si>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</si>
  <si>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</si>
  <si>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</si>
  <si>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</si>
  <si>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</si>
  <si>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</si>
  <si>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</si>
  <si>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</si>
  <si>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</si>
  <si>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</si>
  <si>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</si>
  <si>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</si>
  <si>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</si>
  <si>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</si>
  <si>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</si>
  <si>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</si>
  <si>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</si>
  <si>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</si>
  <si>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</si>
  <si>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</si>
  <si>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</si>
  <si>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</si>
  <si>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</si>
  <si>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</si>
  <si>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</si>
  <si>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</si>
  <si>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</si>
  <si>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</si>
  <si>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</si>
  <si>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</si>
  <si>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</si>
  <si>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</si>
  <si>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</si>
  <si>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</si>
  <si>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</si>
  <si>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</si>
  <si>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</si>
  <si>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</si>
  <si>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</si>
  <si>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</si>
  <si>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</si>
  <si>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</si>
  <si>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</si>
  <si>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</si>
  <si>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</si>
  <si>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</si>
  <si>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</si>
  <si>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</si>
  <si>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</si>
  <si>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</si>
  <si>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</si>
  <si>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</si>
  <si>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</si>
  <si>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</si>
  <si>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</si>
  <si>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</si>
  <si>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</si>
  <si>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</si>
  <si>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</si>
  <si>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</si>
  <si>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</si>
  <si>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</si>
  <si>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</si>
  <si>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</si>
  <si>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</si>
  <si>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</si>
  <si>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</si>
  <si>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</si>
  <si>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</si>
  <si>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</si>
  <si>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</si>
  <si>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</si>
  <si>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</si>
  <si>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</si>
  <si>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</si>
  <si>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</si>
  <si>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</si>
  <si>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</si>
  <si>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</si>
  <si>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</si>
  <si>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</si>
  <si>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</si>
  <si>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</si>
  <si>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</si>
  <si>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</si>
  <si>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</si>
  <si>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</si>
  <si>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</si>
  <si>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</si>
  <si>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</si>
  <si>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</si>
  <si>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</si>
  <si>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</si>
  <si>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</si>
  <si>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</si>
  <si>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</si>
  <si>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</si>
  <si>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</si>
  <si>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</si>
  <si>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</si>
  <si>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</si>
  <si>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</si>
  <si>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</si>
  <si>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</si>
  <si>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</si>
  <si>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</si>
  <si>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</si>
  <si>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</si>
  <si>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</si>
  <si>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</si>
  <si>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</si>
  <si>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</si>
  <si>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</si>
  <si>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</si>
  <si>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</si>
  <si>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</si>
  <si>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</si>
  <si>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</si>
  <si>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</si>
  <si>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</si>
  <si>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</si>
  <si>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</si>
  <si>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</si>
  <si>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</si>
  <si>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</si>
  <si>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</si>
  <si>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</si>
  <si>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</si>
  <si>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</si>
  <si>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</si>
  <si>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</si>
  <si>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</si>
  <si>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</si>
  <si>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</si>
  <si>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</si>
  <si>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</si>
  <si>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</si>
  <si>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</si>
  <si>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</si>
  <si>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</si>
  <si>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</si>
  <si>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</si>
  <si>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</si>
  <si>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</si>
  <si>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</si>
  <si>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</si>
  <si>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</si>
  <si>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</si>
  <si>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</si>
  <si>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</si>
  <si>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</si>
  <si>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</si>
  <si>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</si>
  <si>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</si>
  <si>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</si>
  <si>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</si>
  <si>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</si>
  <si>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</si>
  <si>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</si>
  <si>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</si>
  <si>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</si>
  <si>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</si>
  <si>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</si>
  <si>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</si>
  <si>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</si>
  <si>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</si>
  <si>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</si>
  <si>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</si>
  <si>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</si>
  <si>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</si>
  <si>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</si>
  <si>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</si>
  <si>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</si>
  <si>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</si>
  <si>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</si>
  <si>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</si>
  <si>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</si>
  <si>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</si>
  <si>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</si>
  <si>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</si>
  <si>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</si>
  <si>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</si>
  <si>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</si>
  <si>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</si>
  <si>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</si>
  <si>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</si>
  <si>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</si>
  <si>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</si>
  <si>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</si>
  <si>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</si>
  <si>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</si>
  <si>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</si>
  <si>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</si>
  <si>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</si>
  <si>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</si>
  <si>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</si>
  <si>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</si>
  <si>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</si>
  <si>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</si>
  <si>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</si>
  <si>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</si>
  <si>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</si>
  <si>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</si>
  <si>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</si>
  <si>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</si>
  <si>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</si>
  <si>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</si>
  <si>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</si>
  <si>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</si>
  <si>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</si>
  <si>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</si>
  <si>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</si>
  <si>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</si>
  <si>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</si>
  <si>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</si>
  <si>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</si>
  <si>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</si>
  <si>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</si>
  <si>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</si>
  <si>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</si>
  <si>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</si>
  <si>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</si>
  <si>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</si>
  <si>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</si>
  <si>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</si>
  <si>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</si>
  <si>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</si>
  <si>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</si>
  <si>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</si>
  <si>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</si>
  <si>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</si>
  <si>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</si>
  <si>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</si>
  <si>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</si>
  <si>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</si>
  <si>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</si>
  <si>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</si>
  <si>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</si>
  <si>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</si>
  <si>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</si>
  <si>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</si>
  <si>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</si>
  <si>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</si>
  <si>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</si>
  <si>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</si>
  <si>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</si>
  <si>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</si>
  <si>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</si>
  <si>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</si>
  <si>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</si>
  <si>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</si>
  <si>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</si>
  <si>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</si>
  <si>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</si>
  <si>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</si>
  <si>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</si>
  <si>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</si>
  <si>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</si>
  <si>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</si>
  <si>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</si>
  <si>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</si>
  <si>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</si>
  <si>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</si>
  <si>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</si>
  <si>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</si>
  <si>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</si>
  <si>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</si>
  <si>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</si>
  <si>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</si>
  <si>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</si>
  <si>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</si>
  <si>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</si>
  <si>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</si>
  <si>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</si>
  <si>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</si>
  <si>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</si>
  <si>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</si>
  <si>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</si>
  <si>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</si>
  <si>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</si>
  <si>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</si>
  <si>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</si>
  <si>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</si>
  <si>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</si>
  <si>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</si>
  <si>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</si>
  <si>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</si>
  <si>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</si>
  <si>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</si>
  <si>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</si>
  <si>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</si>
  <si>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</si>
  <si>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</si>
  <si>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</si>
  <si>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</si>
  <si>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</si>
  <si>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</si>
  <si>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</si>
  <si>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</si>
  <si>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</si>
  <si>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</si>
  <si>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</si>
  <si>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</si>
  <si>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</si>
  <si>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</si>
  <si>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</si>
  <si>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</si>
  <si>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</si>
  <si>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</si>
  <si>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</si>
  <si>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</si>
  <si>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</si>
  <si>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</si>
  <si>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</si>
  <si>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</si>
  <si>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</si>
  <si>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</si>
  <si>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</si>
  <si>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</si>
  <si>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</si>
  <si>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</si>
  <si>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</si>
  <si>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</si>
  <si>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</si>
  <si>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</si>
  <si>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</si>
  <si>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</si>
  <si>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</si>
  <si>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</si>
  <si>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</si>
  <si>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</si>
  <si>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</si>
  <si>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</si>
  <si>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</si>
  <si>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</si>
  <si>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</si>
  <si>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</si>
  <si>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</si>
  <si>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</si>
  <si>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</si>
  <si>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</si>
  <si>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</si>
  <si>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</si>
  <si>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</si>
  <si>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</si>
  <si>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</si>
  <si>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</si>
  <si>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</si>
  <si>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</si>
  <si>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</si>
  <si>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</si>
  <si>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</si>
  <si>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</si>
  <si>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</si>
  <si>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</si>
  <si>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</si>
  <si>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</si>
  <si>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</si>
  <si>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</si>
  <si>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</si>
  <si>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</si>
  <si>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</si>
  <si>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</si>
  <si>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</si>
  <si>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</si>
  <si>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</si>
  <si>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</si>
  <si>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</si>
  <si>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</si>
  <si>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</si>
  <si>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</si>
  <si>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</si>
  <si>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</si>
  <si>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</si>
  <si>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</si>
  <si>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</si>
  <si>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</si>
  <si>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</si>
  <si>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</si>
  <si>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</si>
  <si>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</si>
  <si>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</si>
  <si>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</si>
  <si>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</si>
  <si>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</si>
  <si>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</si>
  <si>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</si>
  <si>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</si>
  <si>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</si>
  <si>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</si>
  <si>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</si>
  <si>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</si>
  <si>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</si>
  <si>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</si>
  <si>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</si>
  <si>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</si>
  <si>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</si>
  <si>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</si>
  <si>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</si>
  <si>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</si>
  <si>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</si>
  <si>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</si>
  <si>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</si>
  <si>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</si>
  <si>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</si>
  <si>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</si>
  <si>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</si>
  <si>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</si>
  <si>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</si>
  <si>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</si>
  <si>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</si>
  <si>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</si>
  <si>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</si>
  <si>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</si>
  <si>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</si>
  <si>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</si>
  <si>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</si>
  <si>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</si>
  <si>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</si>
  <si>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</si>
  <si>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</si>
  <si>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</si>
  <si>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</si>
  <si>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</si>
  <si>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</si>
  <si>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</si>
  <si>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</si>
  <si>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</si>
  <si>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</si>
  <si>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</si>
  <si>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</si>
  <si>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</si>
  <si>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</si>
  <si>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</si>
  <si>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</si>
  <si>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</si>
  <si>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</si>
  <si>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</si>
  <si>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</si>
  <si>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</si>
  <si>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</si>
  <si>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</si>
  <si>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</si>
  <si>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</si>
  <si>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</si>
  <si>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</si>
  <si>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</si>
  <si>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</si>
  <si>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</si>
  <si>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</si>
  <si>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</si>
  <si>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</si>
  <si>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</si>
  <si>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</si>
  <si>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</si>
  <si>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</si>
  <si>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</si>
  <si>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</si>
  <si>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</si>
  <si>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</si>
  <si>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</si>
  <si>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</si>
  <si>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</si>
  <si>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</si>
  <si>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</si>
  <si>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</si>
  <si>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</si>
  <si>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</si>
  <si>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</si>
  <si>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</si>
  <si>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</si>
  <si>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</si>
  <si>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</si>
  <si>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</si>
  <si>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</si>
  <si>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</si>
  <si>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</si>
  <si>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</si>
  <si>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</si>
  <si>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</si>
  <si>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</si>
  <si>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</si>
  <si>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</si>
  <si>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</si>
  <si>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</si>
  <si>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</si>
  <si>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</si>
  <si>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</si>
  <si>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</si>
  <si>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</si>
  <si>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</si>
  <si>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</si>
  <si>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</si>
  <si>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</si>
  <si>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</si>
  <si>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</si>
  <si>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</si>
  <si>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</si>
  <si>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</si>
  <si>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</si>
  <si>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</si>
  <si>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</si>
  <si>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</si>
  <si>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</si>
  <si>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</si>
  <si>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</si>
  <si>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</si>
  <si>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</si>
  <si>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</si>
  <si>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</si>
  <si>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</si>
  <si>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</si>
  <si>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</si>
  <si>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</si>
  <si>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</si>
  <si>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</si>
  <si>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</si>
  <si>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</si>
  <si>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</si>
  <si>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</si>
  <si>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</si>
  <si>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</si>
  <si>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</si>
  <si>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</si>
  <si>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</si>
  <si>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</si>
  <si>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</si>
  <si>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</si>
  <si>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</si>
  <si>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</si>
  <si>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</si>
  <si>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</si>
  <si>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</si>
  <si>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</si>
  <si>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</si>
  <si>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</si>
  <si>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</si>
  <si>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</si>
  <si>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</si>
  <si>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</si>
  <si>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</si>
  <si>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</si>
  <si>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</si>
  <si>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</si>
  <si>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</si>
  <si>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</si>
  <si>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</si>
  <si>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</si>
  <si>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</si>
  <si>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</si>
  <si>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</si>
  <si>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</si>
  <si>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</si>
  <si>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</si>
  <si>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</si>
  <si>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</si>
  <si>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</si>
  <si>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</si>
  <si>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</si>
  <si>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</si>
  <si>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</si>
  <si>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</si>
  <si>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</si>
  <si>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</si>
  <si>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</si>
  <si>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</si>
  <si>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</si>
  <si>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</si>
  <si>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</si>
  <si>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</si>
  <si>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</si>
  <si>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</si>
  <si>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</si>
  <si>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</si>
  <si>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</si>
  <si>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</si>
  <si>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</si>
  <si>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</si>
  <si>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</si>
  <si>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</si>
  <si>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</si>
  <si>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</si>
  <si>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</si>
  <si>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</si>
  <si>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</si>
  <si>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</si>
  <si>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</si>
  <si>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</si>
  <si>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</si>
  <si>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</si>
  <si>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</si>
  <si>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</si>
  <si>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</si>
  <si>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</si>
  <si>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</si>
  <si>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</si>
  <si>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</si>
  <si>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</si>
  <si>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</si>
  <si>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</si>
  <si>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</si>
  <si>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</si>
  <si>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</si>
  <si>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</si>
  <si>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</si>
  <si>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</si>
  <si>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</si>
  <si>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</si>
  <si>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</si>
  <si>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</si>
  <si>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</si>
  <si>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</si>
  <si>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</si>
  <si>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</si>
  <si>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</si>
  <si>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</si>
  <si>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</si>
  <si>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</si>
  <si>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</si>
  <si>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</si>
  <si>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</si>
  <si>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</si>
  <si>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</si>
  <si>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</si>
  <si>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</si>
  <si>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</si>
  <si>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</si>
  <si>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</si>
  <si>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</si>
  <si>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</si>
  <si>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</si>
  <si>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</si>
  <si>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</si>
  <si>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</si>
  <si>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</si>
  <si>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</si>
  <si>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</si>
  <si>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</si>
  <si>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</si>
  <si>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</si>
  <si>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</si>
  <si>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</si>
  <si>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</si>
  <si>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</si>
  <si>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</si>
  <si>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</si>
  <si>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</si>
  <si>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</si>
  <si>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</si>
  <si>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</si>
  <si>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</si>
  <si>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</si>
  <si>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</si>
  <si>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</si>
  <si>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</si>
  <si>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</si>
  <si>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</si>
  <si>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</si>
  <si>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</si>
  <si>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</si>
  <si>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</si>
  <si>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</si>
  <si>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</si>
  <si>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</si>
  <si>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</si>
  <si>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</si>
  <si>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</si>
  <si>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</si>
  <si>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</si>
  <si>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</si>
  <si>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</si>
  <si>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</si>
  <si>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</si>
  <si>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</si>
  <si>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</si>
  <si>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</si>
  <si>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</si>
  <si>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</si>
  <si>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</si>
  <si>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</si>
  <si>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</si>
  <si>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</si>
  <si>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</si>
  <si>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</si>
  <si>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</si>
  <si>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</si>
  <si>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</si>
  <si>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</si>
  <si>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</si>
  <si>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</si>
  <si>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</si>
  <si>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</si>
  <si>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</si>
  <si>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</si>
  <si>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</si>
  <si>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</si>
  <si>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</si>
  <si>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</si>
  <si>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</si>
  <si>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</si>
  <si>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</si>
  <si>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</si>
  <si>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</si>
  <si>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</si>
  <si>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</si>
  <si>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</si>
  <si>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</si>
  <si>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</si>
  <si>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</si>
  <si>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</si>
  <si>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</si>
  <si>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</si>
  <si>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</si>
  <si>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</si>
  <si>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</si>
  <si>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</si>
  <si>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</si>
  <si>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</si>
  <si>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</si>
  <si>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</si>
  <si>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</si>
  <si>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</si>
  <si>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</si>
  <si>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</si>
  <si>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</si>
  <si>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</si>
  <si>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</si>
  <si>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</si>
  <si>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</si>
  <si>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</si>
  <si>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</si>
  <si>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</si>
  <si>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</si>
  <si>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</si>
  <si>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</si>
  <si>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</si>
  <si>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</si>
  <si>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</si>
  <si>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</si>
  <si>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</si>
  <si>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</si>
  <si>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</si>
  <si>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</si>
  <si>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</si>
  <si>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</si>
  <si>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</si>
  <si>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</si>
  <si>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</si>
  <si>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</si>
  <si>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</si>
  <si>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</si>
  <si>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</si>
  <si>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</si>
  <si>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</si>
  <si>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</si>
  <si>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</si>
  <si>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</si>
  <si>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</si>
  <si>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</si>
  <si>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</si>
  <si>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</si>
  <si>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</si>
  <si>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</si>
  <si>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</si>
  <si>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</si>
  <si>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</si>
  <si>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</si>
  <si>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</si>
  <si>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</si>
  <si>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</si>
  <si>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</si>
  <si>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</si>
  <si>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</si>
  <si>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</si>
  <si>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</si>
  <si>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</si>
  <si>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</si>
  <si>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</si>
  <si>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</si>
  <si>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</si>
  <si>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</si>
  <si>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</si>
  <si>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</si>
  <si>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</si>
  <si>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</si>
  <si>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</si>
  <si>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</si>
  <si>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</si>
  <si>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</si>
  <si>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</si>
  <si>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</si>
  <si>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</si>
  <si>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</si>
  <si>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</si>
  <si>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</si>
  <si>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</si>
  <si>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</si>
  <si>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</si>
  <si>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</si>
  <si>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</si>
  <si>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</si>
  <si>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</si>
  <si>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</si>
  <si>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</si>
  <si>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</si>
  <si>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</si>
  <si>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</si>
  <si>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</si>
  <si>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</si>
  <si>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</si>
  <si>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</si>
  <si>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</si>
  <si>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</si>
  <si>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</si>
  <si>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</si>
  <si>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</si>
  <si>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</si>
  <si>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</si>
  <si>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</si>
  <si>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</si>
  <si>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</si>
  <si>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</si>
  <si>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</si>
  <si>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</si>
  <si>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</si>
  <si>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</si>
  <si>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</si>
  <si>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</si>
  <si>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</si>
  <si>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</si>
  <si>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</si>
  <si>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</si>
  <si>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</si>
  <si>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</si>
  <si>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</si>
  <si>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</si>
  <si>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</si>
  <si>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</si>
  <si>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</si>
  <si>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</si>
  <si>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</si>
  <si>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</si>
  <si>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</si>
  <si>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</si>
  <si>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</si>
  <si>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</si>
  <si>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</si>
  <si>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</si>
  <si>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</si>
  <si>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</si>
  <si>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</si>
  <si>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</si>
  <si>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</si>
  <si>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</si>
  <si>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</si>
  <si>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</si>
  <si>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</si>
  <si>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</si>
  <si>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</si>
  <si>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</si>
  <si>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</si>
  <si>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</si>
  <si>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</si>
  <si>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</si>
  <si>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</si>
  <si>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</si>
  <si>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</si>
  <si>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</si>
  <si>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</si>
  <si>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</si>
  <si>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</si>
  <si>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</si>
  <si>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</si>
  <si>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</si>
  <si>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</si>
  <si>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</si>
  <si>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</si>
  <si>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</si>
  <si>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</si>
  <si>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</si>
  <si>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</si>
  <si>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</si>
  <si>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</si>
  <si>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</si>
  <si>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</si>
  <si>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</si>
  <si>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</si>
  <si>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</si>
  <si>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</si>
  <si>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</si>
  <si>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</si>
  <si>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</si>
  <si>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</si>
  <si>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</si>
  <si>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</si>
  <si>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</si>
  <si>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</si>
  <si>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</si>
  <si>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</si>
  <si>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</si>
  <si>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</si>
  <si>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</si>
  <si>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</si>
  <si>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</si>
  <si>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</si>
  <si>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</si>
  <si>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</si>
  <si>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</si>
  <si>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</si>
  <si>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</si>
  <si>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</si>
  <si>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</si>
  <si>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</si>
  <si>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</si>
  <si>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</si>
  <si>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</si>
  <si>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</si>
  <si>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</si>
  <si>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</si>
  <si>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</si>
  <si>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</si>
  <si>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</si>
  <si>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</si>
  <si>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</si>
  <si>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</si>
  <si>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</si>
  <si>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</si>
  <si>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</si>
  <si>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</si>
  <si>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</si>
  <si>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</si>
  <si>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</si>
  <si>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</si>
  <si>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</si>
  <si>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</si>
  <si>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</si>
  <si>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</si>
  <si>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</si>
  <si>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</si>
  <si>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</si>
  <si>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</si>
  <si>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</si>
  <si>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</si>
  <si>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</si>
  <si>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</si>
  <si>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</si>
  <si>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</si>
  <si>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</si>
  <si>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</si>
  <si>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</si>
  <si>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</si>
  <si>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</si>
  <si>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</si>
  <si>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</si>
  <si>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</si>
  <si>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</si>
  <si>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</si>
  <si>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</si>
  <si>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</si>
  <si>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</si>
  <si>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</si>
  <si>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</si>
  <si>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</si>
  <si>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</si>
  <si>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</si>
  <si>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</si>
  <si>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</si>
  <si>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</si>
  <si>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</si>
  <si>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</si>
  <si>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</si>
  <si>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</si>
  <si>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</si>
  <si>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</si>
  <si>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</si>
  <si>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</si>
  <si>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</si>
  <si>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</si>
  <si>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</si>
  <si>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</si>
  <si>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</si>
  <si>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</si>
  <si>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</si>
  <si>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</si>
  <si>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</si>
  <si>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</si>
  <si>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</si>
  <si>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</si>
  <si>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</si>
  <si>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</si>
  <si>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</si>
  <si>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</si>
  <si>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</si>
  <si>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</si>
  <si>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</si>
  <si>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</si>
  <si>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</si>
  <si>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</si>
  <si>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</si>
  <si>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</si>
  <si>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</si>
  <si>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</si>
  <si>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</si>
  <si>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</si>
  <si>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</si>
  <si>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</si>
  <si>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</si>
  <si>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</si>
  <si>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</si>
  <si>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</si>
  <si>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</si>
  <si>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</si>
  <si>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</si>
  <si>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</si>
  <si>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</si>
  <si>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</si>
  <si>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</si>
  <si>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</si>
  <si>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</si>
  <si>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</si>
  <si>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</si>
  <si>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</si>
  <si>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</si>
  <si>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</si>
  <si>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</si>
  <si>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</si>
  <si>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</si>
  <si>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</si>
  <si>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</si>
  <si>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</si>
  <si>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</si>
  <si>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</si>
  <si>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</si>
  <si>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</si>
  <si>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</si>
  <si>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</si>
  <si>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</si>
  <si>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</si>
  <si>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</si>
  <si>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</si>
  <si>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</si>
  <si>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</si>
  <si>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</si>
  <si>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</si>
  <si>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</si>
  <si>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</si>
  <si>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</si>
  <si>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</si>
  <si>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</si>
  <si>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</si>
  <si>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</si>
  <si>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</si>
  <si>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</si>
  <si>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</si>
  <si>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</si>
  <si>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</si>
  <si>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</si>
  <si>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</si>
  <si>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</si>
  <si>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</si>
  <si>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</si>
  <si>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</si>
  <si>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</si>
  <si>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</si>
  <si>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</si>
  <si>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</si>
  <si>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</si>
  <si>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</si>
  <si>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</si>
  <si>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</si>
  <si>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</si>
  <si>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</si>
  <si>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</si>
  <si>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</si>
  <si>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</si>
  <si>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</si>
  <si>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</si>
  <si>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</si>
  <si>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</si>
  <si>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</si>
  <si>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</si>
  <si>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</si>
  <si>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</si>
  <si>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</si>
  <si>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</si>
  <si>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</si>
  <si>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</si>
  <si>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</si>
  <si>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</si>
  <si>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</si>
  <si>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</si>
  <si>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</si>
  <si>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</si>
  <si>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</si>
  <si>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</si>
  <si>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</si>
  <si>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</si>
  <si>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</si>
  <si>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</si>
  <si>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</si>
  <si>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</si>
  <si>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</si>
  <si>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</si>
  <si>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</si>
  <si>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</si>
  <si>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</si>
  <si>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</si>
  <si>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</si>
  <si>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</si>
  <si>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</si>
  <si>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</si>
  <si>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</si>
  <si>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</si>
  <si>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</si>
  <si>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</si>
  <si>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</si>
  <si>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</si>
  <si>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</si>
  <si>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</si>
  <si>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</si>
  <si>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</si>
  <si>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</si>
  <si>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</si>
  <si>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</si>
  <si>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</si>
  <si>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</si>
  <si>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</si>
  <si>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</si>
  <si>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</si>
  <si>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</si>
  <si>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</si>
  <si>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</si>
  <si>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</si>
  <si>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</si>
  <si>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</si>
  <si>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</si>
  <si>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</si>
  <si>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</si>
  <si>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</si>
  <si>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</si>
  <si>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</si>
  <si>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</si>
  <si>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</si>
  <si>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</si>
  <si>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</si>
  <si>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</si>
  <si>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</si>
  <si>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</si>
  <si>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</si>
  <si>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</si>
  <si>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</si>
  <si>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</si>
  <si>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</si>
  <si>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</si>
  <si>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</si>
  <si>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</si>
  <si>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</si>
  <si>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</si>
  <si>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</si>
  <si>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</si>
  <si>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</si>
  <si>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</si>
  <si>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</si>
  <si>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</si>
  <si>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</si>
  <si>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</si>
  <si>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</si>
  <si>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</si>
  <si>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</si>
  <si>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</si>
  <si>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</si>
  <si>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</si>
  <si>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</si>
  <si>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</si>
  <si>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</si>
  <si>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</si>
  <si>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</si>
  <si>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</si>
  <si>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</si>
  <si>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</si>
  <si>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</si>
  <si>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</si>
  <si>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</si>
  <si>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</si>
  <si>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</si>
  <si>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</si>
  <si>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</si>
  <si>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</si>
  <si>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</si>
  <si>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</si>
  <si>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</si>
  <si>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</si>
  <si>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</si>
  <si>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</si>
  <si>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</si>
  <si>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</si>
  <si>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</si>
  <si>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</si>
  <si>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</si>
  <si>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</si>
  <si>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</si>
  <si>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</si>
  <si>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</si>
  <si>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</si>
  <si>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</si>
  <si>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</si>
  <si>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</si>
  <si>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</si>
  <si>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</si>
  <si>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</si>
  <si>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</si>
  <si>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</si>
  <si>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</si>
  <si>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</si>
  <si>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</si>
  <si>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</si>
  <si>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</si>
  <si>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</si>
  <si>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</si>
  <si>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</si>
  <si>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</si>
  <si>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</si>
  <si>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</si>
  <si>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</si>
  <si>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</si>
  <si>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</si>
  <si>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</si>
  <si>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</si>
  <si>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</si>
  <si>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</si>
  <si>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</si>
  <si>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</si>
  <si>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</si>
  <si>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</si>
  <si>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</si>
  <si>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</si>
  <si>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</si>
  <si>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</si>
  <si>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</si>
  <si>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</si>
  <si>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</si>
  <si>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</si>
  <si>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</si>
  <si>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</si>
  <si>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</si>
  <si>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</si>
  <si>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</si>
  <si>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</si>
  <si>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</si>
  <si>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</si>
  <si>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</si>
  <si>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</si>
  <si>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</si>
  <si>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</si>
  <si>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</si>
  <si>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</si>
  <si>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</si>
  <si>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</si>
  <si>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</si>
  <si>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</si>
  <si>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</si>
  <si>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</si>
  <si>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</si>
  <si>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</si>
  <si>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</si>
  <si>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</si>
  <si>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</si>
  <si>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</si>
  <si>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</si>
  <si>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</si>
  <si>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</si>
  <si>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</si>
  <si>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</si>
  <si>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</si>
  <si>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</si>
  <si>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</si>
  <si>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</si>
  <si>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</si>
  <si>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</si>
  <si>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</si>
  <si>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</si>
  <si>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</si>
  <si>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</si>
  <si>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</si>
  <si>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</si>
  <si>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</si>
  <si>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</si>
  <si>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</si>
  <si>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</si>
  <si>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</si>
  <si>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</si>
  <si>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</si>
  <si>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</si>
  <si>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</si>
  <si>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</si>
  <si>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</si>
  <si>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</si>
  <si>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</si>
  <si>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</si>
  <si>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</si>
  <si>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</si>
  <si>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</si>
  <si>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</si>
  <si>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</si>
  <si>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</si>
  <si>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</si>
  <si>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</si>
  <si>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</si>
  <si>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</si>
  <si>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</si>
  <si>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</si>
  <si>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</si>
  <si>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</si>
  <si>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</si>
  <si>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</si>
  <si>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</si>
  <si>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</si>
  <si>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</si>
  <si>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</si>
  <si>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</si>
  <si>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</si>
  <si>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</si>
  <si>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</si>
  <si>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</si>
  <si>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</si>
  <si>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</si>
  <si>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</si>
  <si>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</si>
  <si>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</si>
  <si>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</si>
  <si>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</si>
  <si>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</si>
  <si>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</si>
  <si>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</si>
  <si>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</si>
  <si>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</si>
  <si>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</si>
  <si>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</si>
  <si>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</si>
  <si>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</si>
  <si>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</si>
  <si>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</si>
  <si>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</si>
  <si>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</si>
  <si>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</si>
  <si>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</si>
  <si>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</si>
  <si>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</si>
  <si>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</si>
  <si>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</si>
  <si>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</si>
  <si>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</si>
  <si>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</si>
  <si>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</si>
  <si>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</si>
  <si>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</si>
  <si>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</si>
  <si>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</si>
  <si>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</si>
  <si>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</si>
  <si>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</si>
  <si>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</si>
  <si>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</si>
  <si>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</si>
  <si>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</si>
  <si>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</si>
  <si>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</si>
  <si>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</si>
  <si>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</si>
  <si>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</si>
  <si>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</si>
  <si>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</si>
  <si>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</si>
  <si>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</si>
  <si>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</si>
  <si>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</si>
  <si>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</si>
  <si>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</si>
  <si>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</si>
  <si>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</si>
  <si>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</si>
  <si>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</si>
  <si>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</si>
  <si>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</si>
  <si>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</si>
  <si>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</si>
  <si>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</si>
  <si>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</si>
  <si>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</si>
  <si>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</si>
  <si>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</si>
  <si>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</si>
  <si>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</si>
  <si>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</si>
  <si>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</si>
  <si>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</si>
  <si>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</si>
  <si>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</si>
  <si>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</si>
  <si>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</si>
  <si>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</si>
  <si>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</si>
  <si>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</si>
  <si>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</si>
  <si>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</si>
  <si>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</si>
  <si>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</si>
  <si>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</si>
  <si>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</si>
  <si>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</si>
  <si>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</si>
  <si>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</si>
  <si>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</si>
  <si>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</si>
  <si>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</si>
  <si>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</si>
  <si>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</si>
  <si>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</si>
  <si>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</si>
  <si>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</si>
  <si>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</si>
  <si>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</si>
  <si>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</si>
  <si>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</si>
  <si>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</si>
  <si>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</si>
  <si>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</si>
  <si>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</si>
  <si>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</si>
  <si>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</si>
  <si>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</si>
  <si>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</si>
  <si>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</si>
  <si>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</si>
  <si>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</si>
  <si>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</si>
  <si>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</si>
  <si>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</si>
  <si>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</si>
  <si>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</si>
  <si>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</si>
  <si>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</si>
  <si>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</si>
  <si>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</si>
  <si>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</si>
  <si>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</si>
  <si>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</si>
  <si>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</si>
  <si>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</si>
  <si>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</si>
  <si>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</si>
  <si>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</si>
  <si>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</si>
  <si>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</si>
  <si>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</si>
  <si>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</si>
  <si>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</si>
  <si>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</si>
  <si>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</si>
  <si>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</si>
  <si>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</si>
  <si>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</si>
  <si>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</si>
  <si>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</si>
  <si>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</si>
  <si>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</si>
  <si>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</si>
  <si>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</si>
  <si>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</si>
  <si>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</si>
  <si>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</si>
  <si>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</si>
  <si>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</si>
  <si>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</si>
  <si>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</si>
  <si>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</si>
  <si>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</si>
  <si>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</si>
  <si>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</si>
  <si>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</si>
  <si>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</si>
  <si>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</si>
  <si>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</si>
  <si>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</si>
  <si>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</si>
  <si>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</si>
  <si>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</si>
  <si>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</si>
  <si>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</si>
  <si>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</si>
  <si>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</si>
  <si>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</si>
  <si>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</si>
  <si>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</si>
  <si>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</si>
  <si>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</si>
  <si>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</si>
  <si>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</si>
  <si>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</si>
  <si>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</si>
  <si>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</si>
  <si>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</si>
  <si>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</si>
  <si>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</si>
  <si>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</si>
  <si>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</si>
  <si>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</si>
  <si>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</si>
  <si>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</si>
  <si>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</si>
  <si>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</si>
  <si>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</si>
  <si>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</si>
  <si>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</si>
  <si>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</si>
  <si>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</si>
  <si>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</si>
  <si>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</si>
  <si>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</si>
  <si>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</si>
  <si>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</si>
  <si>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</si>
  <si>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</si>
  <si>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</si>
  <si>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</si>
  <si>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</si>
  <si>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</si>
  <si>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</si>
  <si>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</si>
  <si>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</si>
  <si>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</si>
  <si>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</si>
  <si>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</si>
  <si>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</si>
  <si>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</si>
  <si>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</si>
  <si>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</si>
  <si>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</si>
  <si>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</si>
  <si>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</si>
  <si>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</si>
  <si>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</si>
  <si>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</si>
  <si>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</si>
  <si>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</si>
  <si>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</si>
  <si>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</si>
  <si>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</si>
  <si>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</si>
  <si>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</si>
  <si>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</si>
  <si>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</si>
  <si>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</si>
  <si>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</si>
  <si>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</si>
  <si>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</si>
  <si>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</si>
  <si>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</si>
  <si>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</si>
  <si>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</si>
  <si>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</si>
  <si>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</si>
  <si>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</si>
  <si>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</si>
  <si>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</si>
  <si>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</si>
  <si>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</si>
  <si>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</si>
  <si>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</si>
  <si>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</si>
  <si>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</si>
  <si>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</si>
  <si>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</si>
  <si>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</si>
  <si>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</si>
  <si>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</si>
  <si>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</si>
  <si>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</si>
  <si>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</si>
  <si>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</si>
  <si>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</si>
  <si>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</si>
  <si>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</si>
  <si>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</si>
  <si>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</si>
  <si>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</si>
  <si>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</si>
  <si>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</si>
  <si>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</si>
  <si>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</si>
  <si>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</si>
  <si>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</si>
  <si>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</si>
  <si>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</si>
  <si>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</si>
  <si>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</si>
  <si>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</si>
  <si>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</si>
  <si>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</si>
  <si>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</si>
  <si>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</si>
  <si>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</si>
  <si>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</si>
  <si>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</si>
  <si>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</si>
  <si>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</si>
  <si>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</si>
  <si>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</si>
  <si>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</si>
  <si>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</si>
  <si>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</si>
  <si>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</si>
  <si>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</si>
  <si>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</si>
  <si>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</si>
  <si>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</si>
  <si>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</si>
  <si>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</si>
  <si>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</si>
  <si>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</si>
  <si>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</si>
  <si>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</si>
  <si>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</si>
  <si>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</si>
  <si>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</si>
  <si>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</si>
  <si>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</si>
  <si>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</si>
  <si>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</si>
  <si>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</si>
  <si>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</si>
  <si>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</si>
  <si>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</si>
  <si>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</si>
  <si>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</si>
  <si>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</si>
  <si>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</si>
  <si>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</si>
  <si>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</si>
  <si>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</si>
  <si>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</si>
  <si>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</si>
  <si>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</si>
  <si>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</si>
  <si>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</si>
  <si>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</si>
  <si>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</si>
  <si>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</si>
  <si>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</si>
  <si>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</si>
  <si>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</si>
  <si>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</si>
  <si>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</si>
  <si>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</si>
  <si>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</si>
  <si>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</si>
  <si>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</si>
  <si>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</si>
  <si>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</si>
  <si>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</si>
  <si>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</si>
  <si>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</si>
  <si>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</si>
  <si>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</si>
  <si>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</si>
  <si>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</si>
  <si>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</si>
  <si>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</si>
  <si>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</si>
  <si>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</si>
  <si>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</si>
  <si>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</si>
  <si>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</si>
  <si>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</si>
  <si>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</si>
  <si>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</si>
  <si>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</si>
  <si>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</si>
  <si>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</si>
  <si>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</si>
  <si>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</si>
  <si>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</si>
  <si>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</si>
  <si>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</si>
  <si>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</si>
  <si>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</si>
  <si>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</si>
  <si>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</si>
  <si>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</si>
  <si>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</si>
  <si>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</si>
  <si>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</si>
  <si>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</si>
  <si>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</si>
  <si>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</si>
  <si>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</si>
  <si>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</si>
  <si>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</si>
  <si>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</si>
  <si>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</si>
  <si>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</si>
  <si>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</si>
  <si>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</si>
  <si>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</si>
  <si>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</si>
  <si>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</si>
  <si>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</si>
  <si>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</si>
  <si>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</si>
  <si>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</si>
  <si>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</si>
  <si>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</si>
  <si>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</si>
  <si>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</si>
  <si>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</si>
  <si>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</si>
  <si>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</si>
  <si>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</si>
  <si>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</si>
  <si>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</si>
  <si>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</si>
  <si>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</si>
  <si>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</si>
  <si>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</si>
  <si>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</si>
  <si>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</si>
  <si>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</si>
  <si>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</si>
  <si>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</si>
  <si>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</si>
  <si>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</si>
  <si>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</si>
  <si>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</si>
  <si>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</si>
  <si>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</si>
  <si>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</si>
  <si>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</si>
  <si>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</si>
  <si>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</si>
  <si>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</si>
  <si>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</si>
  <si>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</si>
  <si>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</si>
  <si>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</si>
  <si>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</si>
  <si>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</si>
  <si>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</si>
  <si>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</si>
  <si>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</si>
  <si>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</si>
  <si>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</si>
  <si>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</si>
  <si>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</si>
  <si>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</si>
  <si>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</si>
  <si>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</si>
  <si>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</si>
  <si>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</si>
  <si>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</si>
  <si>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</si>
  <si>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</si>
  <si>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</si>
  <si>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</si>
  <si>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</si>
  <si>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</si>
  <si>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</si>
  <si>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</si>
  <si>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</si>
  <si>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</si>
  <si>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</si>
  <si>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</si>
  <si>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</si>
  <si>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</si>
  <si>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</si>
  <si>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</si>
  <si>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</si>
  <si>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</si>
  <si>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</si>
  <si>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</si>
  <si>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</si>
  <si>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</si>
  <si>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</si>
  <si>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</si>
  <si>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</si>
  <si>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</si>
  <si>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</si>
  <si>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</si>
  <si>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</si>
  <si>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</si>
  <si>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</si>
  <si>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</si>
  <si>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</si>
  <si>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</si>
  <si>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</si>
  <si>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</si>
  <si>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</si>
  <si>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</si>
  <si>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</si>
  <si>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</si>
  <si>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</si>
  <si>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</si>
  <si>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</si>
  <si>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</si>
  <si>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</si>
  <si>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</si>
  <si>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</si>
  <si>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</si>
  <si>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</si>
  <si>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</si>
  <si>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</si>
  <si>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</si>
  <si>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</si>
  <si>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</si>
  <si>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</si>
  <si>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</si>
  <si>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</si>
  <si>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</si>
  <si>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</si>
  <si>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</si>
  <si>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</si>
  <si>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</si>
  <si>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</si>
  <si>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</si>
  <si>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</si>
  <si>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</si>
  <si>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</si>
  <si>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</si>
  <si>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</si>
  <si>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</si>
  <si>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</si>
  <si>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</si>
  <si>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</si>
  <si>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</si>
  <si>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</si>
  <si>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</si>
  <si>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</si>
  <si>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</si>
  <si>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</si>
  <si>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</si>
  <si>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</si>
  <si>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</si>
  <si>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</si>
  <si>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</si>
  <si>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</si>
  <si>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</si>
  <si>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</si>
  <si>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</si>
  <si>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</si>
  <si>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</si>
  <si>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</si>
  <si>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</si>
  <si>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</si>
  <si>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</si>
  <si>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</si>
  <si>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</si>
  <si>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</si>
  <si>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</si>
  <si>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</si>
  <si>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</si>
  <si>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</si>
  <si>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</si>
  <si>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</si>
  <si>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</si>
  <si>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</si>
  <si>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</si>
  <si>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</si>
  <si>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</si>
  <si>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</si>
  <si>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</si>
  <si>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</si>
  <si>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</si>
  <si>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</si>
  <si>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</si>
  <si>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</si>
  <si>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</si>
  <si>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</si>
  <si>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</si>
  <si>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</si>
  <si>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</si>
  <si>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</si>
  <si>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</si>
  <si>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</si>
  <si>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</si>
  <si>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</si>
  <si>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</si>
  <si>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</si>
  <si>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</si>
  <si>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</si>
  <si>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</si>
  <si>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</si>
  <si>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</si>
  <si>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</si>
  <si>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</si>
  <si>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</si>
  <si>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</si>
  <si>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</si>
  <si>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</si>
  <si>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</si>
  <si>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</si>
  <si>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</si>
  <si>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</si>
  <si>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</si>
  <si>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</si>
  <si>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</si>
  <si>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</si>
  <si>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</si>
  <si>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</si>
  <si>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</si>
  <si>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</si>
  <si>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</si>
  <si>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</si>
  <si>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</si>
  <si>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</si>
  <si>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</si>
  <si>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</si>
  <si>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</si>
  <si>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</si>
  <si>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</si>
  <si>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</si>
  <si>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</si>
  <si>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</si>
  <si>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</si>
  <si>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</si>
  <si>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</si>
  <si>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</si>
  <si>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</si>
  <si>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</si>
  <si>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</si>
  <si>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</si>
  <si>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</si>
  <si>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</si>
  <si>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</si>
  <si>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</si>
  <si>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</si>
  <si>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</si>
  <si>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</si>
  <si>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</si>
  <si>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</si>
  <si>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</si>
  <si>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</si>
  <si>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</si>
  <si>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</si>
  <si>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</si>
  <si>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</si>
  <si>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</si>
  <si>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</si>
  <si>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</si>
  <si>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</si>
  <si>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</si>
  <si>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</si>
  <si>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</si>
  <si>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</si>
  <si>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</si>
  <si>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</si>
  <si>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</si>
  <si>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</si>
  <si>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</si>
  <si>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</si>
  <si>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</si>
  <si>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</si>
  <si>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</si>
  <si>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</si>
  <si>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</si>
  <si>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</si>
  <si>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</si>
  <si>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</si>
  <si>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</si>
  <si>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</si>
  <si>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</si>
  <si>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</si>
  <si>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</si>
  <si>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</si>
  <si>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</si>
  <si>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</si>
  <si>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</si>
  <si>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</si>
  <si>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</si>
  <si>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</si>
  <si>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</si>
  <si>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</si>
  <si>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</si>
  <si>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</si>
  <si>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</si>
  <si>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</si>
  <si>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</si>
  <si>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</si>
  <si>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</si>
  <si>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</si>
  <si>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</si>
  <si>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</si>
  <si>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</si>
  <si>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</si>
  <si>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</si>
  <si>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</si>
  <si>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</si>
  <si>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</si>
  <si>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</si>
  <si>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</si>
  <si>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</si>
  <si>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</si>
  <si>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</si>
  <si>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</si>
  <si>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</si>
  <si>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</si>
  <si>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</si>
  <si>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</si>
  <si>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</si>
  <si>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</si>
  <si>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</si>
  <si>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</si>
  <si>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</si>
  <si>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</si>
  <si>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</si>
  <si>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</si>
  <si>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</si>
  <si>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</si>
  <si>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</si>
  <si>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</si>
  <si>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</si>
  <si>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</si>
  <si>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</si>
  <si>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</si>
  <si>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</si>
  <si>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</si>
  <si>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</si>
  <si>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</si>
  <si>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</si>
  <si>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</si>
  <si>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</si>
  <si>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</si>
  <si>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</si>
  <si>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</si>
  <si>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</si>
  <si>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</si>
  <si>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</si>
  <si>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</si>
  <si>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</si>
  <si>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</si>
  <si>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</si>
  <si>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</si>
  <si>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</si>
  <si>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</si>
  <si>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</si>
  <si>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</si>
  <si>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</si>
  <si>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</si>
  <si>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</si>
  <si>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</si>
  <si>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</si>
  <si>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</si>
  <si>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</si>
  <si>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</si>
  <si>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</si>
  <si>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</si>
  <si>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</si>
  <si>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</si>
  <si>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</si>
  <si>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</si>
  <si>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</si>
  <si>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</si>
  <si>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</si>
  <si>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</si>
  <si>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</si>
  <si>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</si>
  <si>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</si>
  <si>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</si>
  <si>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</si>
  <si>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</si>
  <si>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</si>
  <si>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</si>
  <si>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</si>
  <si>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</si>
  <si>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</si>
  <si>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</si>
  <si>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</si>
  <si>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</si>
  <si>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</si>
  <si>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</si>
  <si>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</si>
  <si>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</si>
  <si>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</si>
  <si>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</si>
  <si>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</si>
  <si>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</si>
  <si>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</si>
  <si>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</si>
  <si>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</si>
  <si>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</si>
  <si>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</si>
  <si>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</si>
  <si>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</si>
  <si>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</si>
  <si>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</si>
  <si>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</si>
  <si>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</si>
  <si>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</si>
  <si>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</si>
  <si>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</si>
  <si>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</si>
  <si>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</si>
  <si>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</si>
  <si>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</si>
  <si>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</si>
  <si>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</si>
  <si>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</si>
  <si>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</si>
  <si>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</si>
  <si>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</si>
  <si>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</si>
  <si>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</si>
  <si>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</si>
  <si>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</si>
  <si>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</si>
  <si>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</si>
  <si>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</si>
  <si>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</si>
  <si>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</si>
  <si>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</si>
  <si>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</si>
  <si>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</si>
  <si>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</si>
  <si>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</si>
  <si>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</si>
  <si>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</si>
  <si>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</si>
  <si>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</si>
  <si>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</si>
  <si>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</si>
  <si>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</si>
  <si>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</si>
  <si>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</si>
  <si>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</si>
  <si>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</si>
  <si>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</si>
  <si>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</si>
  <si>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</si>
  <si>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</si>
  <si>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</si>
  <si>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</si>
  <si>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</si>
  <si>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</si>
  <si>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</si>
  <si>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</si>
  <si>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</si>
  <si>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</si>
  <si>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</si>
  <si>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</si>
  <si>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</si>
  <si>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</si>
  <si>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</si>
  <si>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</si>
  <si>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</si>
  <si>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</si>
  <si>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</si>
  <si>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</si>
  <si>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</si>
  <si>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</si>
  <si>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</si>
  <si>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</si>
  <si>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</si>
  <si>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</si>
  <si>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</si>
  <si>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</si>
  <si>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</si>
  <si>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</si>
  <si>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</si>
  <si>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</si>
  <si>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</si>
  <si>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</si>
  <si>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</si>
  <si>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</si>
  <si>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</si>
  <si>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</si>
  <si>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</si>
  <si>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</si>
  <si>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</si>
  <si>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</si>
  <si>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</si>
  <si>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</si>
  <si>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</si>
  <si>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</si>
  <si>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</si>
  <si>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</si>
  <si>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</si>
  <si>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</si>
  <si>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</si>
  <si>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</si>
  <si>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</si>
  <si>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</si>
  <si>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</si>
  <si>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</si>
  <si>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</si>
  <si>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</si>
  <si>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</si>
  <si>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</si>
  <si>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</si>
  <si>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</si>
  <si>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</si>
  <si>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</si>
  <si>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</si>
  <si>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</si>
  <si>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</si>
  <si>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</si>
  <si>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</si>
  <si>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</si>
  <si>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</si>
  <si>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</si>
  <si>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</si>
  <si>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</si>
  <si>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</si>
  <si>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</si>
  <si>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</si>
  <si>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</si>
  <si>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</si>
  <si>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</si>
  <si>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</si>
  <si>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</si>
  <si>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</si>
  <si>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</si>
  <si>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</si>
  <si>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</si>
  <si>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</si>
  <si>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</si>
  <si>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</si>
  <si>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</si>
  <si>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</si>
  <si>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</si>
  <si>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</si>
  <si>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</si>
  <si>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</si>
  <si>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</si>
  <si>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</si>
  <si>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</si>
  <si>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</si>
  <si>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</si>
  <si>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</si>
  <si>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</si>
  <si>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</si>
  <si>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</si>
  <si>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</si>
  <si>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</si>
  <si>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</si>
  <si>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</si>
  <si>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</si>
  <si>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</si>
  <si>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</si>
  <si>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</si>
  <si>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</si>
  <si>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</si>
  <si>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</si>
  <si>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</si>
  <si>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</si>
  <si>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</si>
  <si>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</si>
  <si>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</si>
  <si>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</si>
  <si>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</si>
  <si>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</si>
  <si>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</si>
  <si>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</si>
  <si>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</si>
  <si>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</si>
  <si>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</si>
  <si>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</si>
  <si>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</si>
  <si>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</si>
  <si>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</si>
  <si>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</si>
  <si>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</si>
  <si>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</si>
  <si>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</si>
  <si>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</si>
  <si>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</si>
  <si>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</si>
  <si>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</si>
  <si>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</si>
  <si>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</si>
  <si>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</si>
  <si>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</si>
  <si>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</si>
  <si>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</si>
  <si>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</si>
  <si>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</si>
  <si>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</si>
  <si>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</si>
  <si>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</si>
  <si>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</si>
  <si>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</si>
  <si>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</si>
  <si>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</si>
  <si>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</si>
  <si>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</si>
  <si>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</si>
  <si>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</si>
  <si>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</si>
  <si>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</si>
  <si>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</si>
  <si>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</si>
  <si>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</si>
  <si>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</si>
  <si>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</si>
  <si>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</si>
  <si>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</si>
  <si>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</si>
  <si>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</si>
  <si>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</si>
  <si>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</si>
  <si>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</si>
  <si>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</si>
  <si>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</si>
  <si>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</si>
  <si>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</si>
  <si>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</si>
  <si>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</si>
  <si>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</si>
  <si>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</si>
  <si>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</si>
  <si>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</si>
  <si>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</si>
  <si>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</si>
  <si>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</si>
  <si>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</si>
  <si>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</si>
  <si>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</si>
  <si>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</si>
  <si>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</si>
  <si>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</si>
  <si>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</si>
  <si>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</si>
  <si>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</si>
  <si>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</si>
  <si>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</si>
  <si>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</si>
  <si>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</si>
  <si>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</si>
  <si>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</si>
  <si>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</si>
  <si>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</si>
  <si>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</si>
  <si>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</si>
  <si>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</si>
  <si>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</si>
  <si>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</si>
  <si>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</si>
  <si>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</si>
  <si>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</si>
  <si>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</si>
  <si>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</si>
  <si>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</si>
  <si>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</si>
  <si>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</si>
  <si>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</si>
  <si>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</si>
  <si>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</si>
  <si>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</si>
  <si>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</si>
  <si>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</si>
  <si>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</si>
  <si>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</si>
  <si>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</si>
  <si>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</si>
  <si>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</si>
  <si>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</si>
  <si>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</si>
  <si>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</si>
  <si>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</si>
  <si>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</si>
  <si>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</si>
  <si>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</si>
  <si>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</si>
  <si>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</si>
  <si>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</si>
  <si>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</si>
  <si>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</si>
  <si>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</si>
  <si>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</si>
  <si>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</si>
  <si>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</si>
  <si>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</si>
  <si>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</si>
  <si>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</si>
  <si>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</si>
  <si>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</si>
  <si>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</si>
  <si>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</si>
  <si>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</si>
  <si>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</si>
  <si>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</si>
  <si>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</si>
  <si>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</si>
  <si>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</si>
  <si>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</si>
  <si>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</si>
  <si>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</si>
  <si>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</si>
  <si>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</si>
  <si>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</si>
  <si>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</si>
  <si>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</si>
  <si>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</si>
  <si>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</si>
  <si>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</si>
  <si>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</si>
  <si>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</si>
  <si>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</si>
  <si>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</si>
  <si>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</si>
  <si>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</si>
  <si>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</si>
  <si>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</si>
  <si>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</si>
  <si>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</si>
  <si>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</si>
  <si>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</si>
  <si>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</si>
  <si>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</si>
  <si>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</si>
  <si>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</si>
  <si>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</si>
  <si>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</si>
  <si>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</si>
  <si>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</si>
  <si>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</si>
  <si>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</si>
  <si>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</si>
  <si>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</si>
  <si>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</si>
  <si>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</si>
  <si>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</si>
  <si>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</si>
  <si>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</si>
  <si>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</si>
  <si>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</si>
  <si>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</si>
  <si>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</si>
  <si>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</si>
  <si>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</si>
  <si>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</si>
  <si>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</si>
  <si>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</si>
  <si>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</si>
  <si>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</si>
  <si>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</si>
  <si>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</si>
  <si>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</si>
  <si>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</si>
  <si>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</si>
  <si>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</si>
  <si>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</si>
  <si>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</si>
  <si>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</si>
  <si>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</si>
  <si>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</si>
  <si>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</si>
  <si>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</si>
  <si>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</si>
  <si>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</si>
  <si>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</si>
  <si>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</si>
  <si>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</si>
  <si>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</si>
  <si>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</si>
  <si>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</si>
  <si>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</si>
  <si>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</si>
  <si>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</si>
  <si>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</si>
  <si>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</si>
  <si>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</si>
  <si>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</si>
  <si>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</si>
  <si>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</si>
  <si>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</si>
  <si>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</si>
  <si>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</si>
  <si>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</si>
  <si>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</si>
  <si>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</si>
  <si>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</si>
  <si>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</si>
  <si>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</si>
  <si>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</si>
  <si>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</si>
  <si>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</si>
  <si>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</si>
  <si>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</si>
  <si>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</si>
  <si>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</si>
  <si>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</si>
  <si>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</si>
  <si>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</si>
  <si>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</si>
  <si>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</si>
  <si>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</si>
  <si>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</si>
  <si>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</si>
  <si>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</si>
  <si>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</si>
  <si>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</si>
  <si>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</si>
  <si>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</si>
  <si>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</si>
  <si>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</si>
  <si>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</si>
  <si>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</si>
  <si>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</si>
  <si>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</si>
  <si>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</si>
  <si>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</si>
  <si>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</si>
  <si>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</si>
  <si>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</si>
  <si>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</si>
  <si>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</si>
  <si>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</si>
  <si>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</si>
  <si>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</si>
  <si>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</si>
  <si>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</si>
  <si>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</si>
  <si>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</si>
  <si>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</si>
  <si>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</si>
  <si>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</si>
  <si>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</si>
  <si>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</si>
  <si>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</si>
  <si>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</si>
  <si>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</si>
  <si>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</si>
  <si>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</si>
  <si>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</si>
  <si>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</si>
  <si>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</si>
  <si>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</si>
  <si>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</si>
  <si>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</si>
  <si>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</si>
  <si>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</si>
  <si>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</si>
  <si>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</si>
  <si>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</si>
  <si>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</si>
  <si>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</si>
  <si>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</si>
  <si>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</si>
  <si>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</si>
  <si>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</si>
  <si>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</si>
  <si>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</si>
  <si>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</si>
  <si>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</si>
  <si>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</si>
  <si>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</si>
  <si>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</si>
  <si>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</si>
  <si>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</si>
  <si>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</si>
  <si>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</si>
  <si>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</si>
  <si>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</si>
  <si>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</si>
  <si>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</si>
  <si>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</si>
  <si>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</si>
  <si>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</si>
  <si>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</si>
  <si>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</si>
  <si>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</si>
  <si>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</si>
  <si>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</si>
  <si>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</si>
  <si>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</si>
  <si>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</si>
  <si>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</si>
  <si>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</si>
  <si>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</si>
  <si>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</si>
  <si>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</si>
  <si>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</si>
  <si>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</si>
  <si>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</si>
  <si>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</si>
  <si>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</si>
  <si>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</si>
  <si>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</si>
  <si>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</si>
  <si>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</si>
  <si>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</si>
  <si>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</si>
  <si>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</si>
  <si>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</si>
  <si>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</si>
  <si>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</si>
  <si>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</si>
  <si>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</si>
  <si>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</si>
  <si>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</si>
  <si>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</si>
  <si>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</si>
  <si>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</si>
  <si>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</si>
  <si>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</si>
  <si>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</si>
  <si>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</si>
  <si>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</si>
  <si>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</si>
  <si>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</si>
  <si>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</si>
  <si>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</si>
  <si>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</si>
  <si>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</si>
  <si>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</si>
  <si>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</si>
  <si>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</si>
  <si>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</si>
  <si>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</si>
  <si>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</si>
  <si>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</si>
  <si>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</si>
  <si>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</si>
  <si>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</si>
  <si>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</si>
  <si>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</si>
  <si>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</si>
  <si>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</si>
  <si>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</si>
  <si>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</si>
  <si>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</si>
  <si>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</si>
  <si>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</si>
  <si>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</si>
  <si>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</si>
  <si>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</si>
  <si>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</si>
  <si>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</si>
  <si>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</si>
  <si>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</si>
  <si>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</si>
  <si>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</si>
  <si>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</si>
  <si>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</si>
  <si>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</si>
  <si>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</si>
  <si>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</si>
  <si>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</si>
  <si>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</si>
  <si>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</si>
  <si>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</si>
  <si>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</si>
  <si>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</si>
  <si>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</si>
  <si>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</si>
  <si>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</si>
  <si>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</si>
  <si>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</si>
  <si>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</si>
  <si>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</si>
  <si>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</si>
  <si>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</si>
  <si>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</si>
  <si>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</si>
  <si>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</si>
  <si>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</si>
  <si>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</si>
  <si>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</si>
  <si>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</si>
  <si>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</si>
  <si>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</si>
  <si>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</si>
  <si>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</si>
  <si>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</si>
  <si>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</si>
  <si>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</si>
  <si>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</si>
  <si>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</si>
  <si>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</si>
  <si>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</si>
  <si>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</si>
  <si>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</si>
  <si>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</si>
  <si>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</si>
  <si>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</si>
  <si>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</si>
  <si>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</si>
  <si>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</si>
  <si>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</si>
  <si>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</si>
  <si>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</si>
  <si>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</si>
  <si>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</si>
  <si>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</si>
  <si>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</si>
  <si>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</si>
  <si>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</si>
  <si>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</si>
  <si>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</si>
  <si>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</si>
  <si>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</si>
  <si>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</si>
  <si>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</si>
  <si>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</si>
  <si>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</si>
  <si>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</si>
  <si>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</si>
  <si>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</si>
  <si>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</si>
  <si>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</si>
  <si>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</si>
  <si>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</si>
  <si>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</si>
  <si>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</si>
  <si>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</si>
  <si>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</si>
  <si>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</si>
  <si>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</si>
  <si>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</si>
  <si>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</si>
  <si>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</si>
  <si>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</si>
  <si>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</si>
  <si>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</si>
  <si>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</si>
  <si>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</si>
  <si>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</si>
  <si>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</si>
  <si>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</si>
  <si>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</si>
  <si>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</si>
  <si>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</si>
  <si>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</si>
  <si>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</si>
  <si>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</si>
  <si>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</si>
  <si>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</si>
  <si>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</si>
  <si>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</si>
  <si>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</si>
  <si>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</si>
  <si>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</si>
  <si>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</si>
  <si>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</si>
  <si>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</si>
  <si>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</si>
  <si>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</si>
  <si>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</si>
  <si>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</si>
  <si>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</si>
  <si>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</si>
  <si>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</si>
  <si>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</si>
  <si>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</si>
  <si>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</si>
  <si>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</si>
  <si>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</si>
  <si>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</si>
  <si>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</si>
  <si>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</si>
  <si>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</si>
  <si>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</si>
  <si>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</si>
  <si>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</si>
  <si>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</si>
  <si>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</si>
  <si>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</si>
  <si>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</si>
  <si>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</si>
  <si>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</si>
  <si>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</si>
  <si>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</si>
  <si>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</si>
  <si>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</si>
  <si>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</si>
  <si>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</si>
  <si>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</si>
  <si>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</si>
  <si>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</si>
  <si>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</si>
  <si>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</si>
  <si>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</si>
  <si>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</si>
  <si>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</si>
  <si>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</si>
  <si>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</si>
  <si>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</si>
  <si>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</si>
  <si>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</si>
  <si>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</si>
  <si>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</si>
  <si>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</si>
  <si>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</si>
  <si>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</si>
  <si>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</si>
  <si>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</si>
  <si>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</si>
  <si>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</si>
  <si>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</si>
  <si>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</si>
  <si>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</si>
  <si>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</si>
  <si>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</si>
  <si>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</si>
  <si>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</si>
  <si>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</si>
  <si>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</si>
  <si>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</si>
  <si>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</si>
  <si>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</si>
  <si>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</si>
  <si>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</si>
  <si>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</si>
  <si>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</si>
  <si>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</si>
  <si>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</si>
  <si>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</si>
  <si>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</si>
  <si>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</si>
  <si>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</si>
  <si>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</si>
  <si>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</si>
  <si>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</si>
  <si>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</si>
  <si>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</si>
  <si>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</si>
  <si>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</si>
  <si>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</si>
  <si>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</si>
  <si>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</si>
  <si>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</si>
  <si>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</si>
  <si>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</si>
  <si>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</si>
  <si>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</si>
  <si>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</si>
  <si>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</si>
  <si>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</si>
  <si>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</si>
  <si>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</si>
  <si>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</si>
  <si>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</si>
  <si>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</si>
  <si>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</si>
  <si>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</si>
  <si>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</si>
  <si>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</si>
  <si>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</si>
  <si>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</si>
  <si>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</si>
  <si>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</si>
  <si>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</si>
  <si>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</si>
  <si>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</si>
  <si>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</si>
  <si>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</si>
  <si>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</si>
  <si>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</si>
  <si>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</si>
  <si>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</si>
  <si>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</si>
  <si>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</si>
  <si>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</si>
  <si>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</si>
  <si>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</si>
  <si>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</si>
  <si>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</si>
  <si>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</si>
  <si>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</si>
  <si>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</si>
  <si>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</si>
  <si>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</si>
  <si>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</si>
  <si>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</si>
  <si>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</si>
  <si>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</si>
  <si>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</si>
  <si>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</si>
  <si>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</si>
  <si>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</si>
  <si>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</si>
  <si>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</si>
  <si>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</si>
  <si>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</si>
  <si>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</si>
  <si>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</si>
  <si>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</si>
  <si>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</si>
  <si>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</si>
  <si>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</si>
  <si>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</si>
  <si>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</si>
  <si>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</si>
  <si>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</si>
  <si>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</si>
  <si>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</si>
  <si>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</si>
  <si>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</si>
  <si>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</si>
  <si>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</si>
  <si>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</si>
  <si>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</si>
  <si>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</si>
  <si>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</si>
  <si>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</si>
  <si>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</si>
  <si>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</si>
  <si>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</si>
  <si>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</si>
  <si>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</si>
  <si>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</si>
  <si>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</si>
  <si>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</si>
  <si>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</si>
  <si>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</si>
  <si>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</si>
  <si>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</si>
  <si>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</si>
  <si>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</si>
  <si>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</si>
  <si>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</si>
  <si>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</si>
  <si>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</si>
  <si>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</si>
  <si>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</si>
  <si>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</si>
  <si>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</si>
  <si>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</si>
  <si>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</si>
  <si>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</si>
  <si>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</si>
  <si>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</si>
  <si>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</si>
  <si>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</si>
  <si>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</si>
  <si>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</si>
  <si>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</si>
  <si>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</si>
  <si>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</si>
  <si>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</si>
  <si>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</si>
  <si>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</si>
  <si>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</si>
  <si>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</si>
  <si>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</si>
  <si>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</si>
  <si>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</si>
  <si>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</si>
  <si>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</si>
  <si>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</si>
  <si>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</si>
  <si>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</si>
  <si>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</si>
  <si>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</si>
  <si>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</si>
  <si>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</si>
  <si>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</si>
  <si>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</si>
  <si>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</si>
  <si>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</si>
  <si>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</si>
  <si>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</si>
  <si>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</si>
  <si>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</si>
  <si>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</si>
  <si>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</si>
  <si>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</si>
  <si>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</si>
  <si>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</si>
  <si>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</si>
  <si>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</si>
  <si>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</si>
  <si>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</si>
  <si>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</si>
  <si>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</si>
  <si>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</si>
  <si>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</si>
  <si>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</si>
  <si>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</si>
  <si>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</si>
  <si>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</si>
  <si>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</si>
  <si>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</si>
  <si>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</si>
  <si>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</si>
  <si>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</si>
  <si>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</si>
  <si>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</si>
  <si>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</si>
  <si>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</si>
  <si>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</si>
  <si>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</si>
  <si>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</si>
  <si>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</si>
  <si>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</si>
  <si>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</si>
  <si>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</si>
  <si>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</si>
  <si>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</si>
  <si>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</si>
  <si>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</si>
  <si>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</si>
  <si>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</si>
  <si>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</si>
  <si>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</si>
  <si>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</si>
  <si>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</si>
  <si>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</si>
  <si>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</si>
  <si>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</si>
  <si>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</si>
  <si>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</si>
  <si>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</si>
  <si>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</si>
  <si>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</si>
  <si>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</si>
  <si>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</si>
  <si>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</si>
  <si>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</si>
  <si>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</si>
  <si>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</si>
  <si>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</si>
  <si>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</si>
  <si>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</si>
  <si>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</si>
  <si>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</si>
  <si>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</si>
  <si>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</si>
  <si>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</si>
  <si>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</si>
  <si>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</si>
  <si>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</si>
  <si>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</si>
  <si>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</si>
  <si>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</si>
  <si>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</si>
  <si>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</si>
  <si>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</si>
  <si>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</si>
  <si>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</si>
  <si>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</si>
  <si>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</si>
  <si>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</si>
  <si>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</si>
  <si>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</si>
  <si>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</si>
  <si>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</si>
  <si>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</si>
  <si>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</si>
  <si>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</si>
  <si>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</si>
  <si>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</si>
  <si>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</si>
  <si>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</si>
  <si>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</si>
  <si>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</si>
  <si>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</si>
  <si>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</si>
  <si>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</si>
  <si>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</si>
  <si>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</si>
  <si>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</si>
  <si>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</si>
  <si>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</si>
  <si>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</si>
  <si>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</si>
  <si>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</si>
  <si>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</si>
  <si>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</si>
  <si>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</si>
  <si>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</si>
  <si>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</si>
  <si>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</si>
  <si>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</si>
  <si>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</si>
  <si>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</si>
  <si>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</si>
  <si>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</si>
  <si>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</si>
  <si>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</si>
  <si>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</si>
  <si>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</si>
  <si>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</si>
  <si>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</si>
  <si>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</si>
  <si>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</si>
  <si>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</si>
  <si>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</si>
  <si>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</si>
  <si>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</si>
  <si>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</si>
  <si>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</si>
  <si>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</si>
  <si>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</si>
  <si>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</si>
  <si>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</si>
  <si>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</si>
  <si>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</si>
  <si>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</si>
  <si>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</si>
  <si>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</si>
  <si>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</si>
  <si>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</si>
  <si>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</si>
  <si>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</si>
  <si>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</si>
  <si>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</si>
  <si>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</si>
  <si>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</si>
  <si>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</si>
  <si>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</si>
  <si>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</si>
  <si>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</si>
  <si>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</si>
  <si>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</si>
  <si>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</si>
  <si>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</si>
  <si>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</si>
  <si>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</si>
  <si>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</si>
  <si>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</si>
  <si>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</si>
  <si>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</si>
  <si>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</si>
  <si>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</si>
  <si>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</si>
  <si>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</si>
  <si>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</si>
  <si>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</si>
  <si>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</si>
  <si>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</si>
  <si>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</si>
  <si>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</si>
  <si>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</si>
  <si>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</si>
  <si>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</si>
  <si>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</si>
  <si>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</si>
  <si>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</si>
  <si>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</si>
  <si>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</si>
  <si>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</si>
  <si>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</si>
  <si>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</si>
  <si>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</si>
  <si>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</si>
  <si>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</si>
  <si>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</si>
  <si>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</si>
  <si>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</si>
  <si>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</si>
  <si>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</si>
  <si>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</si>
  <si>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</si>
  <si>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</si>
  <si>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</si>
  <si>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</si>
  <si>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</si>
  <si>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</si>
  <si>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</si>
  <si>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</si>
  <si>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</si>
  <si>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</si>
  <si>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</si>
  <si>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</si>
  <si>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</si>
  <si>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</si>
  <si>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</si>
  <si>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</si>
  <si>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</si>
  <si>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</si>
  <si>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</si>
  <si>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</si>
  <si>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</si>
  <si>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</si>
  <si>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</si>
  <si>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</si>
  <si>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</si>
  <si>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</si>
  <si>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</si>
  <si>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</si>
  <si>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</si>
  <si>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</si>
  <si>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</si>
  <si>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</si>
  <si>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</si>
  <si>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</si>
  <si>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</si>
  <si>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</si>
  <si>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</si>
  <si>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</si>
  <si>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</si>
  <si>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</si>
  <si>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</si>
  <si>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</si>
  <si>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</si>
  <si>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</si>
  <si>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</si>
  <si>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</si>
  <si>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</si>
  <si>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</si>
  <si>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</si>
  <si>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</si>
  <si>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</si>
  <si>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</si>
  <si>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</si>
  <si>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</si>
  <si>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</si>
  <si>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</si>
  <si>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</si>
  <si>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</si>
  <si>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</si>
  <si>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</si>
  <si>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</si>
  <si>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</si>
  <si>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</si>
  <si>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</si>
  <si>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</si>
  <si>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</si>
  <si>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</si>
  <si>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</si>
  <si>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</si>
  <si>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</si>
  <si>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</si>
  <si>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</si>
  <si>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</si>
  <si>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</si>
  <si>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</si>
  <si>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</si>
  <si>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</si>
  <si>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</si>
  <si>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</si>
  <si>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</si>
  <si>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</si>
  <si>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</si>
  <si>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</si>
  <si>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</si>
  <si>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</si>
  <si>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</si>
  <si>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</si>
  <si>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</si>
  <si>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</si>
  <si>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</si>
  <si>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</si>
  <si>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</si>
  <si>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</si>
  <si>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</si>
  <si>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</si>
  <si>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</si>
  <si>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</si>
  <si>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</si>
  <si>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</si>
  <si>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</si>
  <si>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</si>
  <si>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</si>
  <si>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</si>
  <si>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</si>
  <si>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</si>
  <si>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</si>
  <si>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</si>
  <si>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</si>
  <si>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</si>
  <si>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</si>
  <si>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</si>
  <si>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</si>
  <si>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</si>
  <si>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</si>
  <si>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</si>
  <si>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</si>
  <si>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</si>
  <si>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</si>
  <si>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</si>
  <si>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</si>
  <si>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</si>
  <si>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</si>
  <si>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</si>
  <si>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</si>
  <si>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</si>
  <si>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</si>
  <si>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</si>
  <si>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</si>
  <si>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</si>
  <si>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</si>
  <si>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</si>
  <si>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</si>
  <si>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</si>
  <si>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</si>
  <si>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</si>
  <si>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</si>
  <si>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</si>
  <si>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</si>
  <si>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</si>
  <si>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</si>
  <si>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</si>
  <si>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</si>
  <si>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</si>
  <si>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</si>
  <si>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</si>
  <si>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</si>
  <si>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</si>
  <si>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</si>
  <si>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</si>
  <si>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</si>
  <si>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</si>
  <si>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</si>
  <si>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</si>
  <si>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</si>
  <si>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</si>
  <si>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</si>
  <si>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</si>
  <si>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</si>
  <si>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</si>
  <si>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</si>
  <si>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</si>
  <si>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</si>
  <si>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</si>
  <si>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</si>
  <si>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</si>
  <si>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</si>
  <si>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</si>
  <si>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</si>
  <si>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</si>
  <si>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</si>
  <si>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</si>
  <si>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</si>
  <si>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</si>
  <si>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</si>
  <si>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</si>
  <si>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</si>
  <si>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</si>
  <si>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</si>
  <si>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</si>
  <si>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</si>
  <si>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</si>
  <si>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</si>
  <si>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</si>
  <si>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</si>
  <si>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</si>
  <si>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</si>
  <si>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</si>
  <si>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</si>
  <si>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</si>
  <si>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</si>
  <si>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</si>
  <si>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</si>
  <si>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</si>
  <si>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</si>
  <si>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</si>
  <si>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</si>
  <si>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</si>
  <si>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</si>
  <si>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</si>
  <si>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</si>
  <si>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</si>
  <si>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</si>
  <si>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</si>
  <si>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</si>
  <si>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</si>
  <si>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</si>
  <si>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</si>
  <si>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</si>
  <si>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</si>
  <si>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</si>
  <si>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</si>
  <si>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</si>
  <si>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</si>
  <si>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</si>
  <si>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</si>
  <si>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</si>
  <si>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</si>
  <si>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</si>
  <si>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</si>
  <si>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</si>
  <si>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</si>
  <si>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</si>
  <si>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</si>
  <si>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</si>
  <si>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</si>
  <si>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</si>
  <si>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</si>
  <si>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</si>
  <si>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</si>
  <si>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</si>
  <si>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</si>
  <si>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</si>
  <si>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</si>
  <si>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</si>
  <si>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</si>
  <si>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</si>
  <si>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</si>
  <si>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</si>
  <si>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</si>
  <si>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</si>
  <si>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</si>
  <si>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</si>
  <si>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</si>
  <si>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</si>
  <si>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</si>
  <si>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</si>
  <si>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</si>
  <si>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</si>
  <si>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</si>
  <si>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</si>
  <si>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</si>
  <si>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</si>
  <si>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</si>
  <si>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</si>
  <si>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</si>
  <si>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</si>
  <si>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</si>
  <si>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</si>
  <si>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</si>
  <si>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</si>
  <si>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</si>
  <si>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</si>
  <si>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</si>
  <si>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</si>
  <si>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</si>
  <si>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</si>
  <si>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</si>
  <si>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</si>
  <si>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</si>
  <si>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</si>
  <si>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</si>
  <si>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</si>
  <si>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</si>
  <si>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</si>
  <si>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</si>
  <si>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</si>
  <si>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</si>
  <si>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</si>
  <si>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</si>
  <si>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</si>
  <si>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</si>
  <si>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</si>
  <si>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</si>
  <si>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</si>
  <si>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</si>
  <si>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</si>
  <si>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</si>
  <si>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</si>
  <si>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</si>
  <si>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</si>
  <si>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</si>
  <si>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</si>
  <si>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</si>
  <si>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</si>
  <si>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</si>
  <si>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</si>
  <si>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</si>
  <si>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</si>
  <si>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</si>
  <si>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</si>
  <si>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</si>
  <si>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</si>
  <si>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</si>
  <si>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</si>
  <si>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</si>
  <si>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</si>
  <si>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</si>
  <si>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</si>
  <si>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</si>
  <si>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</si>
  <si>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</si>
  <si>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</si>
  <si>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</si>
  <si>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</si>
  <si>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</si>
  <si>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</si>
  <si>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</si>
  <si>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</si>
  <si>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</si>
  <si>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</si>
  <si>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</si>
  <si>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</si>
  <si>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</si>
  <si>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</si>
  <si>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</si>
  <si>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</si>
  <si>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</si>
  <si>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</si>
  <si>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</si>
  <si>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</si>
  <si>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</si>
  <si>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</si>
  <si>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</si>
  <si>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</si>
  <si>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</si>
  <si>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</si>
  <si>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</si>
  <si>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</si>
  <si>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</si>
  <si>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</si>
  <si>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</si>
  <si>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</si>
  <si>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</si>
  <si>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</si>
  <si>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</si>
  <si>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</si>
  <si>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</si>
  <si>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</si>
  <si>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</si>
  <si>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</si>
  <si>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</si>
  <si>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</si>
  <si>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</si>
  <si>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</si>
  <si>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</si>
  <si>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</si>
  <si>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</si>
  <si>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</si>
  <si>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</si>
  <si>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</si>
  <si>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</si>
  <si>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</si>
  <si>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</si>
  <si>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</si>
  <si>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</si>
  <si>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</si>
  <si>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</si>
  <si>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</si>
  <si>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</si>
  <si>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</si>
  <si>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</si>
  <si>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</si>
  <si>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</si>
  <si>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</si>
  <si>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</si>
  <si>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</si>
  <si>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</si>
  <si>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</si>
  <si>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</si>
  <si>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</si>
  <si>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</si>
  <si>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</si>
  <si>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</si>
  <si>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</si>
  <si>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</si>
  <si>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</si>
  <si>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</si>
  <si>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</si>
  <si>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</si>
  <si>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</si>
  <si>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</si>
  <si>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</si>
  <si>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</si>
  <si>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</si>
  <si>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</si>
  <si>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</si>
  <si>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</si>
  <si>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</si>
  <si>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</si>
  <si>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</si>
  <si>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</si>
  <si>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</si>
  <si>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</si>
  <si>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</si>
  <si>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</si>
  <si>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</si>
  <si>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</si>
  <si>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</si>
  <si>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</si>
  <si>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</si>
  <si>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</si>
  <si>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</si>
  <si>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</si>
  <si>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</si>
  <si>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</si>
  <si>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</si>
  <si>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</si>
  <si>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</si>
  <si>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</si>
  <si>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</si>
  <si>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</si>
  <si>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</si>
  <si>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</si>
  <si>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</si>
  <si>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</si>
  <si>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</si>
  <si>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</si>
  <si>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</si>
  <si>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</si>
  <si>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</si>
  <si>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</si>
  <si>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</si>
  <si>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</si>
  <si>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</si>
  <si>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</si>
  <si>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</si>
  <si>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</si>
  <si>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</si>
  <si>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</si>
  <si>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</si>
  <si>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</si>
  <si>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</si>
  <si>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</si>
  <si>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</si>
  <si>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</si>
  <si>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</si>
  <si>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</si>
  <si>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</si>
  <si>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</si>
  <si>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</si>
  <si>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</si>
  <si>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</si>
  <si>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</si>
  <si>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</si>
  <si>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</si>
  <si>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</si>
  <si>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</si>
  <si>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</si>
  <si>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</si>
  <si>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</si>
  <si>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</si>
  <si>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</si>
  <si>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</si>
  <si>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</si>
  <si>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</si>
  <si>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</si>
  <si>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</si>
  <si>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</si>
  <si>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</si>
  <si>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</si>
  <si>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</si>
  <si>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</si>
  <si>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</si>
  <si>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</si>
  <si>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</si>
  <si>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</si>
  <si>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</si>
  <si>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</si>
  <si>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</si>
  <si>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</si>
  <si>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</si>
  <si>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</si>
  <si>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</si>
  <si>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</si>
  <si>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</si>
  <si>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</si>
  <si>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</si>
  <si>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</si>
  <si>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</si>
  <si>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</si>
  <si>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</si>
  <si>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</si>
  <si>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</si>
  <si>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</si>
  <si>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</si>
  <si>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</si>
  <si>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</si>
  <si>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</si>
  <si>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</si>
  <si>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</si>
  <si>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</si>
  <si>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</si>
  <si>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</si>
  <si>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</si>
  <si>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</si>
  <si>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</si>
  <si>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</si>
  <si>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</si>
  <si>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</si>
  <si>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</si>
  <si>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</si>
  <si>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</si>
  <si>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</si>
  <si>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</si>
  <si>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</si>
  <si>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</si>
  <si>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</si>
  <si>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</si>
  <si>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</si>
  <si>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</si>
  <si>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</si>
  <si>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</si>
  <si>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</si>
  <si>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</si>
  <si>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</si>
  <si>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</si>
  <si>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</si>
  <si>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</si>
  <si>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</si>
  <si>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</si>
  <si>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</si>
  <si>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</si>
  <si>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</si>
  <si>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</si>
  <si>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</si>
  <si>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</si>
  <si>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</si>
  <si>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</si>
  <si>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</si>
  <si>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</si>
  <si>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</si>
  <si>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</si>
  <si>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</si>
  <si>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</si>
  <si>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</si>
  <si>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</si>
  <si>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</si>
  <si>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</si>
  <si>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</si>
  <si>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</si>
  <si>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</si>
  <si>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</si>
  <si>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</si>
  <si>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</si>
  <si>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</si>
  <si>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</si>
  <si>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</si>
  <si>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</si>
  <si>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</si>
  <si>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</si>
  <si>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</si>
  <si>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</si>
  <si>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</si>
  <si>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</si>
  <si>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</si>
  <si>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</si>
  <si>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</si>
  <si>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</si>
  <si>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</si>
  <si>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</si>
  <si>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</si>
  <si>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</si>
  <si>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</si>
  <si>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</si>
  <si>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</si>
  <si>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</si>
  <si>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</si>
  <si>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</si>
  <si>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</si>
  <si>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</si>
  <si>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</si>
  <si>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</si>
  <si>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</si>
  <si>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</si>
  <si>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</si>
  <si>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</si>
  <si>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</si>
  <si>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</si>
  <si>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</si>
  <si>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</si>
  <si>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</si>
  <si>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</si>
  <si>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</si>
  <si>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</si>
  <si>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</si>
  <si>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</si>
  <si>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</si>
  <si>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</si>
  <si>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</si>
  <si>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</si>
  <si>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</si>
  <si>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</si>
  <si>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</si>
  <si>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</si>
  <si>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</si>
  <si>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</si>
  <si>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</si>
  <si>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</si>
  <si>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</si>
  <si>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</si>
  <si>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</si>
  <si>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</si>
  <si>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</si>
  <si>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</si>
  <si>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</si>
  <si>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</si>
  <si>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</si>
  <si>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</si>
  <si>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</si>
  <si>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</si>
  <si>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</si>
  <si>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</si>
  <si>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</si>
  <si>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</si>
  <si>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</si>
  <si>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</si>
  <si>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</si>
  <si>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</si>
  <si>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</si>
  <si>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</si>
  <si>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</si>
  <si>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</si>
  <si>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</si>
  <si>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</si>
  <si>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</si>
  <si>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</si>
  <si>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</si>
  <si>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</si>
  <si>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</si>
  <si>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</si>
  <si>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</si>
  <si>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</si>
  <si>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</si>
  <si>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</si>
  <si>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</si>
  <si>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</si>
  <si>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</si>
  <si>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</si>
  <si>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</si>
  <si>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</si>
  <si>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</si>
  <si>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</si>
  <si>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</si>
  <si>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</si>
  <si>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</si>
  <si>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</si>
  <si>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</si>
  <si>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</si>
  <si>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</si>
  <si>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</si>
  <si>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</si>
  <si>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</si>
  <si>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</si>
  <si>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</si>
  <si>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</si>
  <si>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</si>
  <si>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</si>
  <si>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</si>
  <si>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</si>
  <si>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</si>
  <si>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</si>
  <si>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</si>
  <si>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</si>
  <si>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</si>
  <si>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</si>
  <si>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</si>
  <si>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</si>
  <si>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</si>
  <si>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</si>
  <si>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</si>
  <si>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</si>
  <si>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</si>
  <si>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</si>
  <si>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</si>
  <si>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</si>
  <si>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</si>
  <si>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</si>
  <si>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</si>
  <si>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</si>
  <si>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</si>
  <si>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</si>
  <si>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</si>
  <si>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</si>
  <si>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</si>
  <si>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</si>
  <si>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</si>
  <si>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</si>
  <si>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</si>
  <si>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</si>
  <si>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</si>
  <si>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</si>
  <si>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</si>
  <si>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</si>
  <si>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</si>
  <si>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</si>
  <si>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</si>
  <si>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</si>
  <si>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</si>
  <si>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</si>
  <si>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</si>
  <si>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</si>
  <si>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</si>
  <si>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</si>
  <si>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</si>
  <si>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</si>
  <si>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</si>
  <si>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</si>
  <si>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</si>
  <si>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</si>
  <si>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</si>
  <si>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</si>
  <si>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</si>
  <si>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</si>
  <si>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</si>
  <si>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</si>
  <si>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</si>
  <si>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</si>
  <si>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</si>
  <si>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</si>
  <si>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</si>
  <si>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</si>
  <si>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</si>
  <si>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</si>
  <si>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</si>
  <si>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</si>
  <si>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</si>
  <si>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</si>
  <si>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</si>
  <si>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</si>
  <si>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</si>
  <si>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</si>
  <si>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</si>
  <si>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</si>
  <si>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</si>
  <si>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</si>
  <si>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</si>
  <si>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</si>
  <si>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</si>
  <si>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</si>
  <si>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</si>
  <si>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</si>
  <si>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</si>
  <si>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</si>
  <si>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</si>
  <si>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</si>
  <si>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</si>
  <si>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</si>
  <si>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</si>
  <si>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</si>
  <si>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</si>
  <si>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</si>
  <si>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</si>
  <si>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</si>
  <si>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</si>
  <si>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</si>
  <si>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</si>
  <si>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</si>
  <si>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</si>
  <si>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</si>
  <si>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</si>
  <si>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</si>
  <si>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</si>
  <si>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</si>
  <si>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</si>
  <si>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</si>
  <si>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</si>
  <si>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</si>
  <si>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</si>
  <si>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</si>
  <si>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</si>
  <si>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</si>
  <si>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</si>
  <si>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</si>
  <si>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</si>
  <si>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</si>
  <si>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</si>
  <si>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</si>
  <si>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</si>
  <si>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</si>
  <si>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</si>
  <si>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</si>
  <si>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</si>
  <si>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</si>
  <si>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</si>
  <si>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</si>
  <si>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</si>
  <si>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</si>
  <si>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</si>
  <si>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</si>
  <si>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</si>
  <si>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</si>
  <si>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</si>
  <si>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</si>
  <si>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</si>
  <si>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</si>
  <si>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</si>
  <si>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</si>
  <si>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</si>
  <si>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</si>
  <si>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</si>
  <si>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</si>
  <si>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</si>
  <si>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</si>
  <si>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</si>
  <si>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</si>
  <si>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</si>
  <si>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</si>
  <si>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</si>
  <si>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</si>
  <si>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</si>
  <si>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</si>
  <si>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</si>
  <si>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</si>
  <si>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</si>
  <si>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</si>
  <si>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</si>
  <si>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</si>
  <si>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</si>
  <si>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</si>
  <si>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</si>
  <si>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</si>
  <si>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</si>
  <si>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</si>
  <si>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</si>
  <si>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</si>
  <si>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</si>
  <si>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</si>
  <si>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</si>
  <si>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</si>
  <si>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</si>
  <si>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</si>
  <si>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</si>
  <si>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</si>
  <si>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</si>
  <si>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</si>
  <si>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</si>
  <si>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</si>
  <si>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</si>
  <si>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</si>
  <si>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</si>
  <si>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</si>
  <si>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</si>
  <si>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</si>
  <si>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</si>
  <si>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</si>
  <si>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</si>
  <si>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</si>
  <si>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</si>
  <si>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</si>
  <si>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</si>
  <si>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</si>
  <si>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</si>
  <si>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</si>
  <si>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</si>
  <si>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</si>
  <si>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</si>
  <si>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</si>
  <si>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</si>
  <si>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</si>
  <si>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</si>
  <si>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</si>
  <si>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</si>
  <si>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</si>
  <si>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</si>
  <si>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</si>
  <si>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</si>
  <si>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</si>
  <si>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</si>
  <si>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</si>
  <si>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</si>
  <si>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</si>
  <si>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</si>
  <si>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</si>
  <si>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</si>
  <si>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</si>
  <si>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</si>
  <si>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</si>
  <si>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</si>
  <si>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</si>
  <si>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</si>
  <si>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</si>
  <si>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</si>
  <si>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</si>
  <si>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</si>
  <si>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</si>
  <si>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</si>
  <si>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</si>
  <si>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</si>
  <si>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</si>
  <si>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</si>
  <si>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</si>
  <si>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</si>
  <si>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</si>
  <si>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</si>
  <si>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</si>
  <si>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</si>
  <si>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</si>
  <si>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</si>
  <si>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</si>
  <si>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</si>
  <si>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</si>
  <si>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</si>
  <si>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</si>
  <si>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</si>
  <si>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</si>
  <si>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</si>
  <si>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</si>
  <si>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</si>
  <si>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</si>
  <si>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</si>
  <si>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</si>
  <si>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</si>
  <si>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</si>
  <si>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</si>
  <si>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</si>
  <si>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</si>
  <si>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</si>
  <si>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</si>
  <si>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</si>
  <si>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</si>
  <si>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</si>
  <si>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</si>
  <si>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</si>
  <si>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</si>
  <si>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</si>
  <si>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</si>
  <si>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</si>
  <si>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</si>
  <si>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</si>
  <si>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</si>
  <si>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</si>
  <si>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</si>
  <si>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</si>
  <si>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</si>
  <si>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</si>
  <si>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</si>
  <si>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</si>
  <si>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</si>
  <si>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</si>
  <si>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</si>
  <si>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</si>
  <si>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</si>
  <si>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</si>
  <si>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</si>
  <si>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</si>
  <si>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</si>
  <si>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</si>
  <si>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</si>
  <si>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</si>
  <si>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</si>
  <si>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</si>
  <si>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</si>
  <si>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</si>
  <si>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</si>
  <si>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</si>
  <si>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</si>
  <si>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</si>
  <si>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</si>
  <si>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</si>
  <si>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</si>
  <si>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</si>
  <si>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</si>
  <si>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</si>
  <si>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</si>
  <si>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</si>
  <si>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</si>
  <si>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</si>
  <si>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</si>
  <si>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</si>
  <si>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</si>
  <si>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</si>
  <si>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</si>
  <si>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</si>
  <si>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</si>
  <si>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</si>
  <si>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</si>
  <si>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</si>
  <si>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</si>
  <si>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</si>
  <si>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</si>
  <si>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</si>
  <si>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</si>
  <si>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</si>
  <si>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</si>
  <si>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</si>
  <si>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</si>
  <si>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</si>
  <si>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</si>
  <si>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</si>
  <si>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</si>
  <si>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</si>
  <si>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</si>
  <si>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</si>
  <si>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</si>
  <si>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</si>
  <si>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</si>
  <si>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</si>
  <si>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</si>
  <si>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</si>
  <si>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</si>
  <si>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</si>
  <si>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</si>
  <si>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</si>
  <si>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</si>
  <si>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</si>
  <si>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</si>
  <si>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</si>
  <si>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</si>
  <si>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</si>
  <si>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</si>
  <si>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</si>
  <si>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</si>
  <si>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</si>
  <si>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</si>
  <si>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</si>
  <si>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</si>
  <si>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</si>
  <si>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</si>
  <si>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</si>
  <si>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</si>
  <si>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</si>
  <si>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</si>
  <si>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</si>
  <si>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</si>
  <si>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</si>
  <si>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</si>
  <si>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</si>
  <si>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</si>
  <si>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</si>
  <si>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</si>
  <si>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</si>
  <si>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</si>
  <si>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</si>
  <si>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</si>
  <si>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</si>
  <si>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</si>
  <si>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</si>
  <si>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</si>
  <si>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</si>
  <si>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</si>
  <si>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</si>
  <si>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</si>
  <si>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</si>
  <si>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</si>
  <si>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</si>
  <si>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</si>
  <si>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</si>
  <si>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</si>
  <si>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</si>
  <si>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</si>
  <si>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</si>
  <si>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</si>
  <si>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</si>
  <si>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</si>
  <si>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</si>
  <si>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</si>
  <si>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</si>
  <si>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</si>
  <si>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</si>
  <si>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</si>
  <si>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</si>
  <si>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</si>
  <si>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</si>
  <si>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</si>
  <si>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</si>
  <si>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</si>
  <si>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</si>
  <si>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</si>
  <si>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</si>
  <si>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</si>
  <si>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</si>
  <si>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</si>
  <si>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</si>
  <si>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</si>
  <si>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</si>
  <si>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</si>
  <si>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</si>
  <si>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</si>
  <si>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</si>
  <si>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</si>
  <si>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</si>
  <si>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</si>
  <si>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</si>
  <si>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</si>
  <si>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</si>
  <si>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</si>
  <si>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</si>
  <si>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</si>
  <si>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</si>
  <si>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</si>
  <si>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</si>
  <si>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</si>
  <si>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</si>
  <si>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</si>
  <si>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</si>
  <si>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</si>
  <si>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</si>
  <si>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</si>
  <si>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</si>
  <si>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</si>
  <si>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</si>
  <si>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</si>
  <si>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</si>
  <si>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</si>
  <si>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</si>
  <si>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</si>
  <si>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</si>
  <si>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</si>
  <si>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</si>
  <si>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</si>
  <si>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</si>
  <si>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</si>
  <si>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</si>
  <si>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</si>
  <si>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</si>
  <si>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</si>
  <si>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</si>
  <si>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</si>
  <si>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</si>
  <si>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</si>
  <si>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</si>
  <si>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</si>
  <si>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</si>
  <si>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</si>
  <si>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</si>
  <si>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</si>
  <si>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</si>
  <si>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</si>
  <si>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</si>
  <si>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</si>
  <si>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</si>
  <si>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</si>
  <si>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</si>
  <si>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</si>
  <si>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</si>
  <si>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</si>
  <si>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</si>
  <si>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</si>
  <si>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</si>
  <si>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</si>
  <si>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</si>
  <si>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</si>
  <si>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</si>
  <si>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</si>
  <si>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</si>
  <si>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</si>
  <si>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</si>
  <si>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</si>
  <si>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</si>
  <si>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</si>
  <si>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</si>
  <si>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</si>
  <si>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</si>
  <si>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</si>
  <si>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</si>
  <si>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</si>
  <si>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</si>
  <si>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</si>
  <si>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</si>
  <si>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</si>
  <si>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</si>
  <si>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</si>
  <si>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</si>
  <si>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</si>
  <si>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</si>
  <si>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</si>
  <si>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</si>
  <si>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</si>
  <si>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</si>
  <si>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</si>
  <si>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</si>
  <si>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</si>
  <si>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</si>
  <si>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</si>
  <si>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</si>
  <si>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</si>
  <si>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</si>
  <si>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</si>
  <si>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</si>
  <si>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</si>
  <si>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</si>
  <si>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</si>
  <si>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</si>
  <si>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</si>
  <si>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</si>
  <si>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</si>
  <si>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</si>
  <si>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</si>
  <si>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</si>
  <si>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</si>
  <si>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</si>
  <si>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</si>
  <si>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</si>
  <si>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</si>
  <si>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</si>
  <si>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</si>
  <si>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</si>
  <si>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</si>
  <si>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</si>
  <si>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</si>
  <si>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</si>
  <si>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</si>
  <si>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</si>
  <si>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</si>
  <si>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</si>
  <si>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</si>
  <si>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</si>
  <si>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</si>
  <si>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</si>
  <si>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</si>
  <si>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</si>
  <si>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</si>
  <si>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</si>
  <si>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</si>
  <si>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</si>
  <si>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</si>
  <si>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</si>
  <si>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</si>
  <si>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</si>
  <si>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</si>
  <si>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</si>
  <si>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</si>
  <si>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</si>
  <si>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</si>
  <si>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</si>
  <si>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</si>
  <si>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</si>
  <si>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</si>
  <si>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</si>
  <si>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</si>
  <si>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</si>
  <si>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</si>
  <si>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</si>
  <si>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</si>
  <si>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</si>
  <si>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</si>
  <si>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</si>
  <si>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</si>
  <si>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</si>
  <si>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</si>
  <si>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</si>
  <si>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</si>
  <si>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</si>
  <si>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</si>
  <si>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</si>
  <si>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</si>
  <si>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</si>
  <si>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</si>
  <si>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</si>
  <si>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</si>
  <si>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</si>
  <si>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</si>
  <si>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</si>
  <si>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</si>
  <si>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</si>
  <si>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</si>
  <si>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</si>
  <si>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</si>
  <si>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</si>
  <si>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</si>
  <si>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</si>
  <si>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</si>
  <si>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</si>
  <si>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</si>
  <si>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</si>
  <si>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</si>
  <si>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</si>
  <si>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</si>
  <si>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</si>
  <si>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</si>
  <si>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</si>
  <si>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</si>
  <si>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</si>
  <si>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</si>
  <si>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</si>
  <si>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</si>
  <si>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</si>
  <si>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</si>
  <si>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</si>
  <si>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</si>
  <si>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</si>
  <si>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</si>
  <si>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</si>
  <si>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</si>
  <si>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</si>
  <si>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</si>
  <si>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</si>
  <si>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</si>
  <si>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</si>
  <si>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</si>
  <si>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</si>
  <si>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</si>
  <si>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</si>
  <si>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</si>
  <si>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</si>
  <si>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</si>
  <si>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</si>
  <si>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</si>
  <si>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</si>
  <si>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</si>
  <si>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</si>
  <si>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</si>
  <si>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</si>
  <si>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</si>
  <si>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</si>
  <si>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</si>
  <si>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</si>
  <si>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</si>
  <si>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</si>
  <si>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</si>
  <si>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</si>
  <si>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</si>
  <si>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</si>
  <si>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</si>
  <si>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</si>
  <si>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</si>
  <si>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</si>
  <si>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</si>
  <si>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</si>
  <si>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</si>
  <si>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</si>
  <si>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</si>
  <si>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</si>
  <si>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</si>
  <si>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</si>
  <si>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</si>
  <si>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</si>
  <si>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</si>
  <si>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</si>
  <si>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</si>
  <si>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</si>
  <si>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</si>
  <si>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</si>
  <si>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</si>
  <si>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</si>
  <si>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</si>
  <si>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</si>
  <si>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</si>
  <si>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</si>
  <si>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</si>
  <si>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</si>
  <si>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</si>
  <si>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</si>
  <si>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</si>
  <si>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</si>
  <si>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</si>
  <si>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</si>
  <si>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</si>
  <si>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</si>
  <si>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</si>
  <si>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</si>
  <si>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</si>
  <si>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</si>
  <si>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</si>
  <si>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</si>
  <si>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</si>
  <si>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</si>
  <si>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</si>
  <si>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</si>
  <si>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</si>
  <si>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</si>
  <si>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</si>
  <si>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</si>
  <si>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</si>
  <si>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</si>
  <si>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</si>
  <si>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</si>
  <si>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</si>
  <si>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</si>
  <si>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</si>
  <si>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</si>
  <si>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</si>
  <si>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</si>
  <si>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</si>
  <si>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</si>
  <si>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</si>
  <si>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</si>
  <si>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</si>
  <si>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</si>
  <si>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</si>
  <si>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</si>
  <si>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</si>
  <si>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</si>
  <si>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</si>
  <si>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</si>
  <si>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</si>
  <si>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</si>
  <si>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</si>
  <si>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</si>
  <si>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</si>
  <si>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</si>
  <si>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</si>
  <si>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</si>
  <si>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</si>
  <si>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</si>
  <si>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</si>
  <si>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</si>
  <si>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</si>
  <si>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</si>
  <si>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</si>
  <si>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</si>
  <si>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</si>
  <si>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</si>
  <si>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</si>
  <si>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</si>
  <si>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</si>
  <si>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</si>
  <si>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</si>
  <si>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</si>
  <si>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</si>
  <si>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</si>
  <si>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</si>
  <si>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</si>
  <si>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</si>
  <si>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</si>
  <si>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</si>
  <si>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</si>
  <si>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</si>
  <si>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</si>
  <si>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</si>
  <si>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</si>
  <si>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</si>
  <si>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</si>
  <si>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</si>
  <si>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</si>
  <si>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</si>
  <si>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</si>
  <si>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</si>
  <si>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</si>
  <si>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</si>
  <si>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</si>
  <si>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</si>
  <si>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</si>
  <si>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</si>
  <si>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</si>
  <si>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</si>
  <si>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</si>
  <si>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</si>
  <si>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</si>
  <si>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</si>
  <si>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</si>
  <si>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</si>
  <si>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</si>
  <si>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</si>
  <si>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</si>
  <si>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</si>
  <si>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</si>
  <si>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</si>
  <si>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</si>
  <si>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</si>
  <si>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</si>
  <si>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</si>
  <si>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</si>
  <si>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</si>
  <si>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</si>
  <si>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</si>
  <si>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</si>
  <si>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</si>
  <si>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</si>
  <si>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</si>
  <si>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</si>
  <si>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</si>
  <si>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</si>
  <si>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</si>
  <si>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</si>
  <si>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</si>
  <si>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</si>
  <si>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</si>
  <si>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</si>
  <si>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</si>
  <si>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</si>
  <si>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</si>
  <si>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</si>
  <si>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</si>
  <si>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</si>
  <si>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</si>
  <si>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</si>
  <si>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</si>
  <si>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</si>
  <si>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</si>
  <si>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</si>
  <si>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</si>
  <si>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</si>
  <si>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</si>
  <si>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</si>
  <si>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</si>
  <si>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</si>
  <si>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</si>
  <si>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</si>
  <si>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</si>
  <si>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</si>
  <si>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</si>
  <si>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</si>
  <si>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</si>
  <si>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</si>
  <si>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</si>
  <si>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</si>
  <si>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</si>
  <si>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</si>
  <si>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</si>
  <si>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</si>
  <si>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</si>
  <si>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</si>
  <si>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</si>
  <si>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</si>
  <si>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</si>
  <si>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</si>
  <si>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</si>
  <si>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</si>
  <si>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</si>
  <si>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</si>
  <si>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</si>
  <si>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</si>
  <si>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</si>
  <si>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</si>
  <si>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</si>
  <si>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</si>
  <si>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</si>
  <si>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</si>
  <si>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</si>
  <si>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</si>
  <si>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</si>
  <si>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</si>
  <si>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</si>
  <si>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</si>
  <si>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</si>
  <si>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</si>
  <si>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</si>
  <si>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</si>
  <si>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</si>
  <si>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</si>
  <si>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</si>
  <si>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</si>
  <si>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</si>
  <si>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</si>
  <si>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</si>
  <si>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</si>
  <si>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</si>
  <si>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</si>
  <si>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</si>
  <si>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</si>
  <si>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</si>
  <si>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</si>
  <si>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</si>
  <si>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</si>
  <si>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</si>
  <si>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</si>
  <si>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</si>
  <si>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</si>
  <si>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</si>
  <si>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</si>
  <si>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</si>
  <si>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</si>
  <si>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</si>
  <si>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</si>
  <si>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</si>
  <si>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</si>
  <si>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</si>
  <si>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</si>
  <si>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</si>
  <si>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</si>
  <si>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</si>
  <si>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</si>
  <si>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</si>
  <si>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</si>
  <si>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</si>
  <si>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</si>
  <si>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</si>
  <si>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</si>
  <si>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</si>
  <si>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</si>
  <si>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</si>
  <si>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</si>
  <si>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</si>
  <si>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</si>
  <si>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</si>
  <si>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</si>
  <si>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</si>
  <si>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</si>
  <si>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</si>
  <si>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</si>
  <si>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</si>
  <si>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</si>
  <si>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</si>
  <si>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</si>
  <si>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</si>
  <si>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</si>
  <si>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</si>
  <si>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</si>
  <si>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</si>
  <si>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</si>
  <si>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</si>
  <si>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</si>
  <si>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</si>
  <si>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</si>
  <si>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</si>
  <si>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</si>
  <si>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</si>
  <si>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</si>
  <si>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</si>
  <si>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</si>
  <si>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</si>
  <si>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</si>
  <si>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</si>
  <si>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</si>
  <si>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</si>
  <si>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</si>
  <si>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</si>
  <si>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</si>
  <si>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</si>
  <si>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</si>
  <si>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</si>
  <si>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</si>
  <si>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</si>
  <si>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</si>
  <si>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</si>
  <si>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</si>
  <si>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</si>
  <si>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</si>
  <si>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</si>
  <si>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</si>
  <si>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</si>
  <si>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</si>
  <si>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</si>
  <si>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</si>
  <si>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</si>
  <si>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</si>
  <si>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</si>
  <si>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</si>
  <si>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</si>
  <si>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</si>
  <si>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</si>
  <si>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</si>
  <si>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</si>
  <si>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</si>
  <si>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</si>
  <si>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</si>
  <si>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</si>
  <si>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</si>
  <si>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</si>
  <si>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</si>
  <si>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</si>
  <si>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</si>
  <si>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</si>
  <si>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</si>
  <si>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</si>
  <si>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</si>
  <si>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</si>
  <si>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</si>
  <si>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</si>
  <si>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</si>
  <si>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</si>
  <si>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</si>
  <si>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</si>
  <si>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</si>
  <si>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</si>
  <si>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</si>
  <si>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</si>
  <si>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</si>
  <si>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</si>
  <si>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</si>
  <si>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</si>
  <si>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</si>
  <si>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</si>
  <si>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</si>
  <si>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</si>
  <si>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</si>
  <si>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</si>
  <si>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</si>
  <si>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</si>
  <si>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</si>
  <si>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</si>
  <si>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</si>
  <si>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</si>
  <si>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</si>
  <si>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</si>
  <si>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</si>
  <si>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</si>
  <si>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</si>
  <si>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</si>
  <si>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</si>
  <si>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</si>
  <si>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</si>
  <si>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</si>
  <si>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</si>
  <si>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</si>
  <si>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</si>
  <si>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</si>
  <si>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</si>
  <si>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</si>
  <si>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</si>
  <si>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</si>
  <si>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</si>
  <si>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</si>
  <si>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</si>
  <si>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</si>
  <si>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</si>
  <si>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</si>
  <si>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</si>
  <si>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</si>
  <si>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</si>
  <si>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</si>
  <si>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</si>
  <si>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</si>
  <si>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</si>
  <si>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</si>
  <si>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</si>
  <si>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</si>
  <si>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</si>
  <si>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</si>
  <si>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</si>
  <si>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</si>
  <si>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</si>
  <si>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</si>
  <si>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</si>
  <si>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</si>
  <si>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</si>
  <si>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</si>
  <si>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</si>
  <si>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</si>
  <si>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</si>
  <si>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</si>
  <si>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</si>
  <si>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</si>
  <si>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</si>
  <si>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</si>
  <si>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</si>
  <si>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</si>
  <si>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</si>
  <si>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</si>
  <si>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</si>
  <si>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</si>
  <si>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</si>
  <si>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</si>
  <si>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</si>
  <si>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</si>
  <si>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</si>
  <si>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</si>
  <si>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</si>
  <si>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</si>
  <si>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</si>
  <si>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</si>
  <si>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</si>
  <si>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</si>
  <si>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</si>
  <si>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</si>
  <si>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</si>
  <si>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</si>
  <si>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</si>
  <si>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</si>
  <si>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</si>
  <si>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</si>
  <si>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</si>
  <si>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</si>
  <si>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</si>
  <si>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</si>
  <si>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</si>
  <si>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</si>
  <si>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</si>
  <si>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</si>
  <si>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</si>
  <si>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</si>
  <si>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</si>
  <si>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</si>
  <si>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</si>
  <si>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</si>
  <si>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</si>
  <si>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</si>
  <si>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</si>
  <si>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</si>
  <si>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</si>
  <si>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</si>
  <si>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</si>
  <si>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</si>
  <si>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</si>
  <si>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</si>
  <si>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</si>
  <si>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</si>
  <si>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</si>
  <si>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</si>
  <si>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</si>
  <si>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</si>
  <si>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</si>
  <si>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</si>
  <si>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</si>
  <si>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</si>
  <si>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</si>
  <si>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</si>
  <si>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</si>
  <si>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</si>
  <si>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</si>
  <si>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</si>
  <si>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</si>
  <si>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</si>
  <si>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</si>
  <si>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</si>
  <si>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</si>
  <si>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</si>
  <si>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</si>
  <si>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</si>
  <si>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</si>
  <si>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</si>
  <si>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</si>
  <si>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</si>
  <si>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</si>
  <si>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</si>
  <si>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</si>
  <si>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</si>
  <si>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</si>
  <si>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</si>
  <si>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</si>
  <si>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</si>
  <si>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</si>
  <si>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</si>
  <si>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</si>
  <si>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</si>
  <si>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</si>
  <si>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</si>
  <si>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</si>
  <si>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</si>
  <si>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</si>
  <si>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</si>
  <si>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</si>
  <si>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</si>
  <si>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</si>
  <si>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</si>
  <si>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</si>
  <si>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</si>
  <si>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</si>
  <si>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</si>
  <si>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</si>
  <si>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</si>
  <si>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</si>
  <si>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</si>
  <si>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</si>
  <si>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</si>
  <si>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</si>
  <si>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</si>
  <si>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</si>
  <si>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</si>
  <si>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</si>
  <si>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</si>
  <si>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</si>
  <si>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</si>
  <si>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</si>
  <si>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</si>
  <si>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</si>
  <si>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</si>
  <si>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</si>
  <si>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</si>
  <si>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</si>
  <si>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</si>
  <si>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</si>
  <si>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</si>
  <si>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</si>
  <si>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</si>
  <si>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</si>
  <si>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</si>
  <si>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</si>
  <si>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</si>
  <si>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</si>
  <si>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</si>
  <si>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</si>
  <si>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</si>
  <si>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</si>
  <si>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</si>
  <si>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</si>
  <si>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</si>
  <si>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</si>
  <si>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</si>
  <si>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</si>
  <si>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</si>
  <si>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</si>
  <si>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</si>
  <si>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</si>
  <si>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</si>
  <si>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</si>
  <si>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</si>
  <si>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</si>
  <si>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</si>
  <si>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</si>
  <si>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</si>
  <si>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</si>
  <si>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</si>
  <si>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</si>
  <si>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</si>
  <si>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</si>
  <si>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</si>
  <si>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</si>
  <si>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</si>
  <si>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</si>
  <si>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</si>
  <si>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</si>
  <si>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</si>
  <si>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</si>
  <si>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</si>
  <si>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</si>
  <si>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</si>
  <si>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</si>
  <si>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</si>
  <si>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</si>
  <si>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</si>
  <si>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</si>
  <si>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</si>
  <si>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</si>
  <si>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</si>
  <si>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</si>
  <si>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</si>
  <si>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</si>
  <si>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</si>
  <si>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</si>
  <si>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</si>
  <si>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</si>
  <si>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</si>
  <si>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</si>
  <si>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</si>
  <si>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</si>
  <si>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</si>
  <si>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</si>
  <si>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</si>
  <si>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</si>
  <si>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</si>
  <si>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</si>
  <si>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</si>
  <si>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</si>
  <si>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</si>
  <si>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</si>
  <si>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</si>
  <si>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</si>
  <si>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</si>
  <si>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</si>
  <si>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</si>
  <si>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</si>
  <si>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</si>
  <si>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</si>
  <si>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</si>
  <si>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</si>
  <si>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</si>
  <si>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</si>
  <si>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</si>
  <si>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</si>
  <si>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</si>
  <si>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</si>
  <si>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</si>
  <si>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</si>
  <si>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</si>
  <si>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</si>
  <si>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</si>
  <si>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</si>
  <si>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</si>
  <si>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</si>
  <si>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</si>
  <si>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</si>
  <si>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</si>
  <si>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</si>
  <si>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</si>
  <si>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</si>
  <si>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</si>
  <si>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</si>
  <si>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</si>
  <si>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</si>
  <si>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</si>
  <si>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</si>
  <si>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</si>
  <si>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</si>
  <si>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</si>
  <si>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</si>
  <si>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</si>
  <si>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</si>
  <si>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</si>
  <si>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</si>
  <si>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</si>
  <si>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</si>
  <si>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</si>
  <si>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</si>
  <si>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</si>
  <si>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</si>
  <si>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</si>
  <si>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</si>
  <si>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</si>
  <si>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</si>
  <si>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</si>
  <si>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</si>
  <si>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</si>
  <si>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</si>
  <si>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</si>
  <si>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</si>
  <si>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</si>
  <si>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</si>
  <si>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</si>
  <si>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</si>
  <si>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</si>
  <si>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</si>
  <si>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</si>
  <si>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</si>
  <si>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</si>
  <si>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</si>
  <si>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</si>
  <si>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</si>
  <si>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</si>
  <si>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</si>
  <si>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</si>
  <si>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</si>
  <si>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</si>
  <si>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</si>
  <si>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</si>
  <si>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</si>
  <si>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</si>
  <si>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</si>
  <si>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</si>
  <si>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</si>
  <si>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</si>
  <si>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</si>
  <si>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</si>
  <si>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</si>
  <si>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</si>
  <si>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</si>
  <si>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</si>
  <si>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</si>
  <si>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</si>
  <si>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</si>
  <si>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</si>
  <si>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</si>
  <si>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</si>
  <si>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</si>
  <si>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</si>
  <si>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</si>
  <si>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</si>
  <si>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</si>
  <si>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</si>
  <si>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</si>
  <si>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</si>
  <si>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</si>
  <si>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</si>
  <si>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</si>
  <si>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</si>
  <si>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</si>
  <si>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</si>
  <si>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</si>
  <si>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</si>
  <si>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</si>
  <si>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</si>
  <si>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</si>
  <si>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</si>
  <si>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</si>
  <si>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</si>
  <si>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</si>
  <si>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</si>
  <si>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</si>
  <si>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</si>
  <si>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</si>
  <si>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</si>
  <si>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</si>
  <si>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</si>
  <si>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</si>
  <si>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</si>
  <si>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</si>
  <si>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</si>
  <si>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</si>
  <si>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</si>
  <si>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</si>
  <si>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</si>
  <si>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</si>
  <si>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</si>
  <si>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</si>
  <si>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</si>
  <si>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</si>
  <si>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</si>
  <si>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</si>
  <si>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</si>
  <si>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</si>
  <si>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</si>
  <si>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</si>
  <si>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</si>
  <si>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</si>
  <si>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</si>
  <si>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</si>
  <si>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</si>
  <si>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</si>
  <si>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</si>
  <si>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</si>
  <si>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</si>
  <si>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</si>
  <si>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</si>
  <si>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</si>
  <si>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</si>
  <si>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</si>
  <si>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</si>
  <si>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</si>
  <si>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</si>
  <si>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</si>
  <si>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</si>
  <si>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</si>
  <si>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</si>
  <si>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</si>
  <si>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</si>
  <si>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</si>
  <si>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</si>
  <si>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</si>
  <si>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</si>
  <si>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</si>
  <si>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</si>
  <si>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</si>
  <si>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</si>
  <si>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</si>
  <si>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</si>
  <si>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</si>
  <si>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</si>
  <si>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</si>
  <si>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</si>
  <si>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</si>
  <si>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</si>
  <si>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</si>
  <si>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</si>
  <si>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</si>
  <si>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</si>
  <si>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</si>
  <si>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</si>
  <si>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</si>
  <si>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</si>
  <si>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</si>
  <si>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</si>
  <si>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</si>
  <si>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</si>
  <si>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</si>
  <si>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</si>
  <si>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</si>
  <si>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</si>
  <si>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</si>
  <si>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</si>
  <si>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</si>
  <si>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</si>
  <si>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</si>
  <si>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</si>
  <si>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</si>
  <si>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</si>
  <si>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</si>
  <si>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</si>
  <si>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</si>
  <si>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</si>
  <si>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</si>
  <si>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</si>
  <si>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</si>
  <si>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</si>
  <si>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</si>
  <si>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</si>
  <si>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</si>
  <si>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</si>
  <si>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</si>
  <si>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</si>
  <si>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</si>
  <si>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</si>
  <si>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</si>
  <si>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</si>
  <si>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</si>
  <si>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</si>
  <si>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</si>
  <si>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</si>
  <si>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</si>
  <si>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</si>
  <si>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</si>
  <si>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</si>
  <si>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</si>
  <si>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</si>
  <si>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</si>
  <si>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</si>
  <si>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</si>
  <si>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</si>
  <si>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</si>
  <si>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</si>
  <si>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</si>
  <si>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</si>
  <si>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</si>
  <si>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</si>
  <si>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</si>
  <si>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</si>
  <si>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</si>
  <si>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</si>
  <si>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</si>
  <si>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</si>
  <si>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</si>
  <si>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</si>
  <si>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</si>
  <si>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</si>
  <si>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</si>
  <si>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</si>
  <si>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</si>
  <si>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</si>
  <si>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</si>
  <si>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</si>
  <si>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</si>
  <si>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</si>
  <si>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</si>
  <si>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</si>
  <si>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</si>
  <si>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</si>
  <si>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</si>
  <si>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</si>
  <si>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</si>
  <si>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</si>
  <si>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</si>
  <si>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</si>
  <si>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</si>
  <si>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</si>
  <si>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</si>
  <si>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</si>
  <si>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</si>
  <si>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</si>
  <si>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</si>
  <si>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</si>
  <si>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</si>
  <si>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</si>
  <si>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</si>
  <si>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</si>
  <si>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</si>
  <si>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</si>
  <si>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</si>
  <si>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</si>
  <si>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</si>
  <si>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</si>
  <si>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</si>
  <si>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</si>
  <si>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</si>
  <si>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</si>
  <si>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</si>
  <si>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</si>
  <si>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</si>
  <si>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</si>
  <si>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</si>
  <si>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</si>
  <si>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</si>
  <si>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</si>
  <si>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</si>
  <si>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</si>
  <si>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</si>
  <si>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</si>
  <si>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</si>
  <si>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</si>
  <si>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</si>
  <si>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</si>
  <si>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</si>
  <si>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</si>
  <si>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</si>
  <si>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</si>
  <si>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</si>
  <si>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</si>
  <si>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</si>
  <si>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</si>
  <si>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</si>
  <si>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</si>
  <si>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</si>
  <si>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</si>
  <si>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</si>
  <si>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</si>
  <si>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</si>
  <si>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</si>
  <si>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</si>
  <si>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</si>
  <si>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</si>
  <si>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</si>
  <si>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</si>
  <si>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</si>
  <si>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</si>
  <si>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</si>
  <si>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</si>
  <si>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</si>
  <si>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</si>
  <si>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</si>
  <si>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</si>
  <si>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</si>
  <si>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</si>
  <si>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</si>
  <si>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</si>
  <si>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</si>
  <si>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</si>
  <si>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</si>
  <si>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</si>
  <si>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</si>
  <si>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</si>
  <si>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</si>
  <si>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</si>
  <si>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</si>
  <si>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</si>
  <si>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</si>
  <si>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</si>
  <si>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</si>
  <si>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</si>
  <si>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</si>
  <si>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</si>
  <si>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</si>
  <si>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</si>
  <si>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</si>
  <si>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</si>
  <si>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</si>
  <si>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</si>
  <si>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</si>
  <si>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</si>
  <si>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</si>
  <si>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</si>
  <si>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</si>
  <si>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</si>
  <si>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</si>
  <si>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</si>
  <si>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</si>
  <si>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</si>
  <si>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</si>
  <si>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</si>
  <si>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</si>
  <si>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</si>
  <si>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</si>
  <si>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</si>
  <si>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</si>
  <si>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</si>
  <si>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</si>
  <si>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</si>
  <si>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</si>
  <si>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</si>
  <si>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</si>
  <si>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</si>
  <si>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</si>
  <si>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</si>
  <si>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</si>
  <si>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</si>
  <si>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</si>
  <si>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</si>
  <si>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</si>
  <si>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</si>
  <si>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</si>
  <si>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</si>
  <si>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</si>
  <si>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</si>
  <si>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</si>
  <si>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</si>
  <si>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</si>
  <si>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</si>
  <si>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</si>
  <si>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</si>
  <si>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</si>
  <si>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</si>
  <si>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</si>
  <si>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</si>
  <si>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</si>
  <si>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</si>
  <si>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</si>
  <si>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</si>
  <si>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</si>
  <si>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</si>
  <si>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</si>
  <si>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</si>
  <si>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</si>
  <si>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</si>
  <si>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</si>
  <si>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</si>
  <si>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</si>
  <si>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</si>
  <si>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</si>
  <si>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</si>
  <si>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</si>
  <si>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</si>
  <si>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</si>
  <si>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</si>
  <si>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</si>
  <si>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</si>
  <si>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</si>
  <si>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</si>
  <si>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</si>
  <si>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</si>
  <si>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</si>
  <si>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</si>
  <si>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</si>
  <si>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</si>
  <si>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</si>
  <si>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</si>
  <si>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</si>
  <si>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</si>
  <si>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</si>
  <si>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</si>
  <si>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</si>
  <si>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</si>
  <si>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</si>
  <si>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</si>
  <si>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</si>
  <si>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</si>
  <si>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</si>
  <si>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</si>
  <si>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</si>
  <si>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</si>
  <si>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</si>
  <si>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</si>
  <si>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</si>
  <si>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</si>
  <si>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</si>
  <si>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</si>
  <si>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</si>
  <si>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</si>
  <si>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</si>
  <si>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</si>
  <si>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</si>
  <si>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</si>
  <si>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</si>
  <si>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</si>
  <si>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</si>
  <si>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</si>
  <si>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</si>
  <si>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</si>
  <si>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</si>
  <si>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</si>
  <si>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</si>
  <si>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</si>
  <si>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</si>
  <si>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</si>
  <si>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</si>
  <si>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</si>
  <si>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</si>
  <si>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</si>
  <si>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</si>
  <si>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</si>
  <si>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</si>
  <si>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</si>
  <si>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</si>
  <si>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</si>
  <si>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</si>
  <si>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</si>
  <si>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</si>
  <si>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</si>
  <si>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</si>
  <si>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</si>
  <si>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</si>
  <si>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</si>
  <si>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</si>
  <si>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</si>
  <si>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</si>
  <si>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</si>
  <si>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</si>
  <si>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</si>
  <si>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</si>
  <si>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</si>
  <si>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</si>
  <si>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</si>
  <si>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</si>
  <si>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</si>
  <si>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</si>
  <si>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</si>
  <si>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</si>
  <si>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</si>
  <si>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</si>
  <si>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</si>
  <si>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</si>
  <si>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</si>
  <si>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</si>
  <si>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</si>
  <si>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</si>
  <si>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</si>
  <si>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</si>
  <si>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</si>
  <si>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</si>
  <si>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</si>
  <si>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</si>
  <si>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</si>
  <si>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</si>
  <si>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</si>
  <si>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</si>
  <si>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</si>
  <si>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</si>
  <si>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</si>
  <si>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</si>
  <si>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</si>
  <si>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</si>
  <si>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</si>
  <si>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</si>
  <si>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</si>
  <si>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</si>
  <si>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</si>
  <si>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</si>
  <si>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</si>
  <si>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</si>
  <si>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</si>
  <si>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</si>
  <si>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</si>
  <si>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</si>
  <si>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</si>
  <si>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</si>
  <si>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</si>
  <si>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</si>
  <si>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</si>
  <si>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</si>
  <si>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</si>
  <si>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</si>
  <si>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</si>
  <si>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</si>
  <si>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</si>
  <si>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</si>
  <si>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</si>
  <si>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</si>
  <si>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</si>
  <si>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</si>
  <si>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</si>
  <si>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</si>
  <si>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</si>
  <si>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</si>
  <si>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</si>
  <si>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</si>
  <si>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</si>
  <si>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</si>
  <si>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</si>
  <si>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</si>
  <si>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</si>
  <si>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</si>
  <si>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</si>
  <si>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</si>
  <si>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</si>
  <si>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</si>
  <si>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</si>
  <si>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</si>
  <si>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</si>
  <si>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</si>
  <si>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</si>
  <si>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</si>
  <si>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</si>
  <si>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</si>
  <si>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</si>
  <si>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</si>
  <si>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</si>
  <si>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</si>
  <si>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</si>
  <si>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</si>
  <si>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</si>
  <si>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</si>
  <si>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</si>
  <si>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</si>
  <si>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</si>
  <si>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</si>
  <si>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</si>
  <si>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</si>
  <si>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</si>
  <si>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</si>
  <si>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</si>
  <si>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</si>
  <si>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</si>
  <si>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</si>
  <si>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</si>
  <si>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</si>
  <si>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</si>
  <si>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</si>
  <si>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</si>
  <si>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</si>
  <si>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</si>
  <si>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</si>
  <si>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</si>
  <si>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</si>
  <si>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</si>
  <si>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</si>
  <si>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</si>
  <si>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</si>
  <si>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</si>
  <si>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</si>
  <si>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</si>
  <si>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</si>
  <si>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</si>
  <si>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</si>
  <si>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</si>
  <si>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</si>
  <si>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</si>
  <si>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</si>
  <si>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</si>
  <si>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</si>
  <si>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</si>
  <si>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</si>
  <si>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</si>
  <si>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</si>
  <si>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</si>
  <si>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</si>
  <si>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</si>
  <si>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</si>
  <si>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</si>
  <si>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</si>
  <si>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</si>
  <si>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</si>
  <si>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</si>
  <si>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</si>
  <si>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</si>
  <si>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</si>
  <si>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</si>
  <si>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</si>
  <si>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</si>
  <si>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</si>
  <si>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</si>
  <si>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</si>
  <si>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</si>
  <si>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</si>
  <si>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</si>
  <si>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</si>
  <si>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</si>
  <si>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</si>
  <si>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</si>
  <si>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</si>
  <si>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</si>
  <si>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</si>
  <si>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</si>
  <si>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</si>
  <si>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</si>
  <si>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</si>
  <si>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</si>
  <si>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</si>
  <si>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</si>
  <si>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</si>
  <si>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</si>
  <si>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</si>
  <si>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</si>
  <si>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</si>
  <si>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</si>
  <si>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</si>
  <si>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</si>
  <si>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</si>
  <si>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</si>
  <si>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</si>
  <si>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</si>
  <si>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</si>
  <si>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</si>
  <si>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</si>
  <si>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</si>
  <si>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</si>
  <si>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</si>
  <si>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</si>
  <si>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</si>
  <si>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</si>
  <si>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</si>
  <si>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</si>
  <si>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</si>
  <si>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</si>
  <si>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</si>
  <si>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</si>
  <si>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</si>
  <si>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</si>
  <si>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</si>
  <si>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</si>
  <si>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</si>
  <si>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</si>
  <si>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</si>
  <si>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</si>
  <si>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</si>
  <si>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</si>
  <si>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</si>
  <si>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</si>
  <si>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</si>
  <si>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</si>
  <si>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</si>
  <si>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</si>
  <si>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</si>
  <si>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</si>
  <si>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</si>
  <si>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</si>
  <si>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</si>
  <si>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</si>
  <si>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</si>
  <si>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</si>
  <si>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</si>
  <si>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</si>
  <si>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</si>
  <si>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</si>
  <si>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</si>
  <si>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</si>
  <si>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</si>
  <si>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</si>
  <si>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</si>
  <si>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</si>
  <si>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</si>
  <si>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</si>
  <si>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</si>
  <si>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</si>
  <si>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</si>
  <si>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</si>
  <si>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</si>
  <si>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</si>
  <si>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</si>
  <si>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</si>
  <si>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</si>
  <si>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</si>
  <si>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</si>
  <si>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</si>
  <si>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</si>
  <si>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</si>
  <si>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</si>
  <si>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</si>
  <si>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</si>
  <si>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</si>
  <si>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</si>
  <si>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</si>
  <si>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</si>
  <si>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</si>
  <si>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</si>
  <si>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</si>
  <si>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</si>
  <si>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</si>
  <si>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</si>
  <si>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</si>
  <si>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</si>
  <si>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</si>
  <si>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</si>
  <si>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</si>
  <si>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</si>
  <si>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</si>
  <si>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</si>
  <si>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</si>
  <si>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</si>
  <si>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</si>
  <si>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</si>
  <si>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</si>
  <si>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</si>
  <si>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</si>
  <si>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</si>
  <si>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</si>
  <si>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</si>
  <si>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</si>
  <si>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</si>
  <si>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</si>
  <si>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</si>
  <si>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</si>
  <si>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</si>
  <si>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</si>
  <si>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</si>
  <si>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</si>
  <si>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</si>
  <si>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</si>
  <si>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</si>
  <si>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</si>
  <si>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</si>
  <si>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</si>
  <si>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</si>
  <si>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</si>
  <si>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</si>
  <si>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</si>
  <si>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</si>
  <si>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</si>
  <si>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</si>
  <si>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</si>
  <si>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</si>
  <si>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</si>
  <si>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</si>
  <si>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</si>
  <si>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</si>
  <si>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</si>
  <si>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</si>
  <si>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</si>
  <si>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</si>
  <si>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</si>
  <si>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</si>
  <si>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</si>
  <si>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</si>
  <si>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</si>
  <si>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</si>
  <si>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</si>
  <si>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</si>
  <si>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</si>
  <si>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</si>
  <si>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</si>
  <si>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</si>
  <si>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</si>
  <si>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</si>
  <si>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</si>
  <si>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</si>
  <si>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</si>
  <si>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</si>
  <si>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</si>
  <si>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</si>
  <si>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</si>
  <si>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</si>
  <si>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</si>
  <si>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</si>
  <si>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</si>
  <si>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</si>
  <si>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</si>
  <si>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</si>
  <si>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</si>
  <si>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</si>
  <si>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</si>
  <si>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</si>
  <si>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</si>
  <si>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</si>
  <si>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</si>
  <si>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</si>
  <si>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</si>
  <si>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</si>
  <si>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</si>
  <si>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</si>
  <si>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</si>
  <si>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</si>
  <si>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</si>
  <si>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</si>
  <si>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</si>
  <si>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</si>
  <si>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</si>
  <si>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</si>
  <si>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</si>
  <si>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</si>
  <si>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</si>
  <si>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</si>
  <si>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</si>
  <si>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</si>
  <si>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</si>
  <si>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</si>
  <si>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</si>
  <si>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</si>
  <si>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</si>
  <si>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</si>
  <si>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</si>
  <si>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</si>
  <si>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</si>
  <si>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</si>
  <si>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</si>
  <si>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</si>
  <si>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</si>
  <si>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</si>
  <si>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</si>
  <si>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</si>
  <si>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</si>
  <si>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</si>
  <si>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</si>
  <si>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</si>
  <si>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</si>
  <si>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</si>
  <si>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</si>
  <si>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</si>
  <si>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</si>
  <si>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</si>
  <si>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</si>
  <si>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</si>
  <si>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</si>
  <si>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</si>
  <si>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</si>
  <si>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</si>
  <si>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</si>
  <si>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</si>
  <si>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</si>
  <si>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</si>
  <si>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</si>
  <si>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</si>
  <si>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</si>
  <si>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</si>
  <si>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</si>
  <si>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</si>
  <si>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</si>
  <si>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</si>
  <si>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</si>
  <si>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</si>
  <si>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</si>
  <si>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</si>
  <si>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</si>
  <si>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</si>
  <si>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</si>
  <si>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</si>
  <si>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</si>
  <si>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</si>
  <si>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</si>
  <si>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</si>
  <si>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</si>
  <si>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</si>
  <si>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</si>
  <si>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</si>
  <si>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</si>
  <si>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</si>
  <si>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</si>
  <si>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</si>
  <si>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</si>
  <si>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</si>
  <si>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</si>
  <si>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</si>
  <si>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</si>
  <si>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</si>
  <si>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</si>
  <si>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</si>
  <si>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</si>
  <si>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</si>
  <si>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</si>
  <si>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</si>
  <si>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</si>
  <si>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</si>
  <si>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</si>
  <si>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</si>
  <si>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</si>
  <si>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</si>
  <si>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</si>
  <si>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</si>
  <si>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</si>
  <si>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</si>
  <si>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</si>
  <si>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</si>
  <si>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</si>
  <si>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</si>
  <si>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</si>
  <si>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</si>
  <si>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</si>
  <si>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</si>
  <si>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</si>
  <si>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</si>
  <si>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</si>
  <si>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</si>
  <si>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</si>
  <si>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</si>
  <si>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</si>
  <si>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</si>
  <si>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</si>
  <si>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</si>
  <si>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</si>
  <si>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</si>
  <si>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</si>
  <si>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</si>
  <si>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</si>
  <si>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</si>
  <si>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</si>
  <si>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</si>
  <si>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</si>
  <si>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</si>
  <si>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</si>
  <si>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</si>
  <si>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</si>
  <si>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</si>
  <si>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</si>
  <si>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</si>
  <si>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</si>
  <si>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</si>
  <si>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</si>
  <si>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</si>
  <si>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</si>
  <si>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</si>
  <si>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</si>
  <si>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</si>
  <si>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</si>
  <si>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</si>
  <si>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</si>
  <si>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</si>
  <si>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</si>
  <si>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</si>
  <si>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</si>
  <si>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</si>
  <si>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</si>
  <si>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</si>
  <si>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</si>
  <si>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</si>
  <si>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</si>
  <si>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</si>
  <si>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</si>
  <si>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</si>
  <si>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</si>
  <si>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</si>
  <si>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</si>
  <si>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</si>
  <si>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</si>
  <si>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</si>
  <si>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</si>
  <si>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</si>
  <si>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</si>
  <si>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</si>
  <si>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</si>
  <si>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</si>
  <si>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</si>
  <si>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</si>
  <si>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</si>
  <si>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</si>
  <si>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</si>
  <si>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</si>
  <si>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</si>
  <si>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</si>
  <si>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</si>
  <si>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</si>
  <si>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</si>
  <si>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</si>
  <si>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</si>
  <si>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</si>
  <si>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</si>
  <si>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</si>
  <si>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</si>
  <si>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</si>
  <si>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</si>
  <si>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</si>
  <si>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</si>
  <si>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</si>
  <si>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</si>
  <si>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</si>
  <si>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</si>
  <si>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</si>
  <si>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</si>
  <si>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</si>
  <si>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</si>
  <si>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</si>
  <si>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</si>
  <si>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</si>
  <si>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</si>
  <si>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</si>
  <si>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</si>
  <si>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</si>
  <si>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</si>
  <si>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</si>
  <si>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</si>
  <si>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</si>
  <si>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</si>
  <si>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</si>
  <si>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</si>
  <si>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</si>
  <si>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</si>
  <si>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</si>
  <si>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</si>
  <si>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</si>
  <si>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</si>
  <si>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</si>
  <si>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</si>
  <si>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</si>
  <si>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</si>
  <si>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</si>
  <si>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</si>
  <si>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</si>
  <si>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</si>
  <si>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</si>
  <si>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</si>
  <si>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</si>
  <si>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</si>
  <si>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</si>
  <si>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</si>
  <si>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</si>
  <si>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</si>
  <si>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</si>
  <si>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</si>
  <si>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</si>
  <si>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</si>
  <si>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</si>
  <si>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</si>
  <si>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</si>
  <si>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</si>
  <si>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</si>
  <si>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</si>
  <si>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</si>
  <si>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</si>
  <si>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</si>
  <si>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</si>
  <si>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</si>
  <si>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</si>
  <si>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</si>
  <si>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</si>
  <si>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</si>
  <si>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</si>
  <si>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</si>
  <si>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</si>
  <si>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</si>
  <si>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</si>
  <si>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</si>
  <si>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</si>
  <si>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</si>
  <si>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</si>
  <si>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</si>
  <si>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</si>
  <si>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</si>
  <si>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</si>
  <si>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</si>
  <si>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</si>
  <si>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</si>
  <si>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</si>
  <si>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</si>
  <si>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</si>
  <si>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</si>
  <si>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</si>
  <si>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</si>
  <si>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</si>
  <si>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</si>
  <si>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</si>
  <si>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</si>
  <si>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</si>
  <si>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</si>
  <si>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</si>
  <si>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</si>
  <si>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</si>
  <si>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</si>
  <si>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</si>
  <si>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</si>
  <si>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</si>
  <si>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</si>
  <si>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</si>
  <si>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</si>
  <si>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</si>
  <si>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</si>
  <si>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</si>
  <si>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</si>
  <si>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</si>
  <si>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</si>
  <si>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</si>
  <si>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</si>
  <si>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</si>
  <si>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</si>
  <si>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</si>
  <si>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</si>
  <si>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</si>
  <si>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</si>
  <si>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</si>
  <si>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</si>
  <si>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</si>
  <si>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</si>
  <si>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</si>
  <si>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</si>
  <si>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</si>
  <si>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</si>
  <si>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</si>
  <si>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</si>
  <si>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</si>
  <si>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</si>
  <si>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</si>
  <si>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</si>
  <si>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</si>
  <si>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</si>
  <si>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</si>
  <si>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</si>
  <si>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</si>
  <si>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</si>
  <si>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</si>
  <si>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</si>
  <si>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</si>
  <si>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</si>
  <si>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</si>
  <si>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</si>
  <si>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</si>
  <si>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</si>
  <si>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</si>
  <si>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</si>
  <si>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</si>
  <si>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</si>
  <si>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</si>
  <si>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</si>
  <si>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</si>
  <si>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</si>
  <si>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</si>
  <si>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</si>
  <si>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</si>
  <si>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</si>
  <si>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</si>
  <si>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</si>
  <si>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</si>
  <si>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</si>
  <si>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</si>
  <si>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</si>
  <si>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</si>
  <si>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</si>
  <si>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</si>
  <si>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</si>
  <si>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</si>
  <si>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</si>
  <si>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</si>
  <si>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</si>
  <si>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</si>
  <si>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</si>
  <si>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</si>
  <si>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</si>
  <si>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</si>
  <si>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</si>
  <si>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</si>
  <si>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</si>
  <si>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</si>
  <si>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</si>
  <si>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</si>
  <si>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</si>
  <si>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</si>
  <si>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</si>
  <si>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</si>
  <si>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</si>
  <si>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</si>
  <si>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</si>
  <si>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</si>
  <si>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</si>
  <si>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</si>
  <si>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</si>
  <si>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</si>
  <si>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</si>
  <si>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</si>
  <si>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</si>
  <si>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</si>
  <si>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</si>
  <si>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</si>
  <si>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</si>
  <si>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</si>
  <si>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</si>
  <si>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</si>
  <si>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</si>
  <si>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</si>
  <si>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</si>
  <si>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</si>
  <si>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</si>
  <si>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</si>
  <si>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</si>
  <si>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</si>
  <si>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</si>
  <si>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</si>
  <si>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</si>
  <si>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</si>
  <si>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</si>
  <si>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</si>
  <si>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</si>
  <si>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</si>
  <si>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</si>
  <si>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</si>
  <si>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</si>
  <si>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</si>
  <si>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</si>
  <si>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</si>
  <si>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</si>
  <si>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</si>
  <si>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</si>
  <si>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</si>
  <si>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</si>
  <si>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</si>
  <si>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</si>
  <si>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</si>
  <si>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</si>
  <si>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</si>
  <si>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</si>
  <si>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</si>
  <si>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</si>
  <si>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</si>
  <si>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</si>
  <si>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</si>
  <si>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</si>
  <si>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</si>
  <si>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</si>
  <si>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</si>
  <si>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</si>
  <si>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</si>
  <si>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</si>
  <si>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</si>
  <si>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</si>
  <si>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</si>
  <si>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</si>
  <si>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</si>
  <si>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</si>
  <si>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</si>
  <si>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</si>
  <si>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</si>
  <si>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</si>
  <si>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</si>
  <si>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</si>
  <si>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</si>
  <si>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</si>
  <si>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</si>
  <si>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</si>
  <si>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</si>
  <si>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</si>
  <si>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</si>
  <si>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</si>
  <si>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</si>
  <si>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</si>
  <si>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</si>
  <si>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</si>
  <si>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</si>
  <si>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</si>
  <si>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</si>
  <si>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</si>
  <si>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</si>
  <si>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</si>
  <si>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</si>
  <si>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</si>
  <si>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</si>
  <si>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</si>
  <si>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</si>
  <si>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</si>
  <si>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</si>
  <si>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</si>
  <si>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</si>
  <si>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</si>
  <si>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</si>
  <si>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</si>
  <si>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</si>
  <si>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</si>
  <si>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</si>
  <si>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</si>
  <si>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</si>
  <si>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</si>
  <si>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</si>
  <si>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</si>
  <si>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</si>
  <si>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</si>
  <si>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</si>
  <si>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</si>
  <si>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</si>
  <si>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</si>
  <si>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</si>
  <si>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</si>
  <si>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</si>
  <si>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</si>
  <si>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</si>
  <si>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</si>
  <si>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</si>
  <si>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</si>
  <si>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</si>
  <si>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</si>
  <si>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</si>
  <si>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</si>
  <si>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</si>
  <si>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</si>
  <si>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</si>
  <si>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</si>
  <si>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</si>
  <si>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</si>
  <si>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</si>
  <si>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</si>
  <si>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</si>
  <si>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</si>
  <si>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</si>
  <si>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</si>
  <si>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</si>
  <si>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</si>
  <si>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</si>
  <si>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</si>
  <si>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</si>
  <si>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</si>
  <si>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</si>
  <si>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</si>
  <si>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</si>
  <si>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</si>
  <si>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</si>
  <si>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</si>
  <si>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</si>
  <si>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</si>
  <si>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</si>
  <si>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</si>
  <si>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</si>
  <si>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</si>
  <si>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</si>
  <si>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</si>
  <si>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</si>
  <si>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</si>
  <si>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</si>
  <si>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</si>
  <si>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</si>
  <si>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</si>
  <si>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</si>
  <si>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</si>
  <si>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</si>
  <si>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</si>
  <si>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</si>
  <si>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</si>
  <si>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</si>
  <si>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</si>
  <si>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</si>
  <si>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</si>
  <si>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</si>
  <si>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</si>
  <si>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</si>
  <si>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</si>
  <si>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</si>
  <si>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</si>
  <si>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</si>
  <si>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</si>
  <si>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</si>
  <si>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</si>
  <si>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</si>
  <si>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</si>
  <si>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</si>
  <si>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</si>
  <si>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</si>
  <si>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</si>
  <si>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</si>
  <si>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</si>
  <si>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</si>
  <si>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</si>
  <si>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</si>
  <si>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</si>
  <si>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</si>
  <si>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</si>
  <si>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</si>
  <si>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</si>
  <si>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</si>
  <si>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</si>
  <si>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</si>
  <si>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</si>
  <si>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</si>
  <si>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</si>
  <si>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</si>
  <si>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</si>
  <si>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</si>
  <si>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</si>
  <si>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</si>
  <si>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</si>
  <si>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</si>
  <si>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</si>
  <si>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</si>
  <si>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</si>
  <si>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</si>
  <si>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</si>
  <si>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</si>
  <si>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</si>
  <si>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</si>
  <si>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</si>
  <si>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</si>
  <si>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</si>
  <si>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</si>
  <si>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</si>
  <si>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</si>
  <si>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</si>
  <si>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</si>
  <si>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</si>
  <si>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</si>
  <si>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</si>
  <si>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</si>
  <si>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</si>
  <si>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</si>
  <si>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</si>
  <si>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</si>
  <si>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</si>
  <si>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</si>
  <si>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</si>
  <si>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</si>
  <si>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</si>
  <si>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</si>
  <si>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</si>
  <si>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</si>
  <si>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</si>
  <si>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</si>
  <si>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</si>
  <si>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</si>
  <si>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</si>
  <si>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</si>
  <si>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</si>
  <si>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</si>
  <si>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</si>
  <si>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</si>
  <si>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</si>
  <si>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</si>
  <si>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</si>
  <si>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</si>
  <si>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</si>
  <si>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</si>
  <si>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</si>
  <si>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</si>
  <si>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</si>
  <si>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</si>
  <si>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</si>
  <si>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</si>
  <si>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</si>
  <si>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</si>
  <si>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</si>
  <si>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</si>
  <si>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</si>
  <si>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</si>
  <si>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</si>
  <si>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</si>
  <si>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</si>
  <si>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</si>
  <si>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</si>
  <si>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</si>
  <si>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</si>
  <si>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</si>
  <si>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</si>
  <si>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</si>
  <si>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</si>
  <si>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</si>
  <si>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</si>
  <si>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</si>
  <si>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</si>
  <si>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</si>
  <si>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</si>
  <si>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</si>
  <si>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</si>
  <si>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</si>
  <si>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</si>
  <si>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</si>
  <si>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</si>
  <si>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</si>
  <si>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</si>
  <si>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</si>
  <si>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</si>
  <si>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</si>
  <si>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</si>
  <si>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</si>
  <si>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</si>
  <si>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</si>
  <si>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</si>
  <si>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</si>
  <si>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</si>
  <si>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</si>
  <si>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</si>
  <si>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</si>
  <si>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</si>
  <si>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</si>
  <si>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</si>
  <si>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</si>
  <si>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</si>
  <si>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</si>
  <si>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</si>
  <si>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</si>
  <si>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</si>
  <si>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</si>
  <si>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</si>
  <si>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</si>
  <si>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</si>
  <si>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</si>
  <si>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</si>
  <si>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</si>
  <si>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</si>
  <si>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</si>
  <si>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</si>
  <si>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</si>
  <si>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</si>
  <si>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</si>
  <si>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</si>
  <si>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</si>
  <si>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</si>
  <si>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</si>
  <si>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</si>
  <si>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</si>
  <si>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</si>
  <si>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</si>
  <si>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</si>
  <si>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</si>
  <si>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</si>
  <si>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</si>
  <si>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</si>
  <si>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</si>
  <si>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</si>
  <si>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</si>
  <si>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</si>
  <si>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</si>
  <si>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</si>
  <si>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</si>
  <si>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</si>
  <si>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</si>
  <si>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</si>
  <si>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</si>
  <si>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</si>
  <si>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</si>
  <si>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</si>
  <si>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</si>
  <si>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</si>
  <si>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</si>
  <si>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</si>
  <si>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</si>
  <si>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</si>
  <si>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</si>
  <si>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</si>
  <si>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</si>
  <si>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</si>
  <si>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</si>
  <si>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</si>
  <si>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</si>
  <si>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</si>
  <si>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</si>
  <si>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</si>
  <si>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</si>
  <si>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</si>
  <si>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</si>
  <si>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</si>
  <si>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</si>
  <si>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</si>
  <si>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</si>
  <si>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</si>
  <si>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</si>
  <si>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</si>
  <si>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</si>
  <si>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</si>
  <si>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</si>
  <si>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</si>
  <si>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</si>
  <si>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</si>
  <si>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</si>
  <si>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</si>
  <si>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</si>
  <si>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</si>
  <si>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</si>
  <si>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</si>
  <si>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</si>
  <si>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</si>
  <si>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</si>
  <si>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</si>
  <si>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</si>
  <si>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</si>
  <si>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</si>
  <si>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</si>
  <si>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</si>
  <si>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</si>
  <si>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</si>
  <si>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</si>
  <si>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</si>
  <si>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</si>
  <si>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</si>
  <si>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</si>
  <si>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</si>
  <si>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</si>
  <si>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</si>
  <si>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</si>
  <si>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</si>
  <si>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</si>
  <si>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</si>
  <si>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</si>
  <si>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</si>
  <si>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</si>
  <si>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</si>
  <si>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</si>
  <si>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</si>
  <si>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</si>
  <si>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</si>
  <si>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</si>
  <si>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</si>
  <si>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</si>
  <si>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</si>
  <si>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</si>
  <si>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</si>
  <si>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</si>
  <si>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</si>
  <si>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</si>
  <si>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</si>
  <si>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</si>
  <si>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</si>
  <si>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</si>
  <si>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</si>
  <si>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</si>
  <si>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</si>
  <si>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</si>
  <si>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</si>
  <si>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</si>
  <si>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</si>
  <si>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</si>
  <si>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</si>
  <si>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</si>
  <si>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</si>
  <si>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</si>
  <si>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</si>
  <si>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</si>
  <si>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</si>
  <si>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</si>
  <si>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</si>
  <si>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</si>
  <si>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</si>
  <si>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</si>
  <si>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</si>
  <si>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</si>
  <si>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</si>
  <si>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</si>
  <si>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</si>
  <si>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</si>
  <si>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</si>
  <si>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</si>
  <si>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</si>
  <si>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</si>
  <si>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</si>
  <si>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</si>
  <si>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</si>
  <si>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</si>
  <si>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</si>
  <si>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</si>
  <si>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</si>
  <si>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</si>
  <si>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</si>
  <si>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</si>
  <si>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</si>
  <si>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</si>
  <si>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</si>
  <si>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</si>
  <si>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</si>
  <si>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</si>
  <si>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</si>
  <si>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</si>
  <si>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</si>
  <si>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</si>
  <si>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</si>
  <si>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</si>
  <si>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</si>
  <si>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</si>
  <si>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</si>
  <si>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</si>
  <si>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</si>
  <si>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</si>
  <si>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</si>
  <si>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</si>
  <si>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</si>
  <si>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</si>
  <si>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</si>
  <si>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</si>
  <si>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</si>
  <si>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</si>
  <si>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</si>
  <si>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</si>
  <si>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</si>
  <si>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</si>
  <si>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</si>
  <si>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</si>
  <si>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</si>
  <si>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</si>
  <si>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</si>
  <si>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</si>
  <si>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</si>
  <si>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</si>
  <si>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</si>
  <si>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</si>
  <si>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</si>
  <si>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</si>
  <si>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</si>
  <si>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</si>
  <si>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</si>
  <si>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</si>
  <si>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</si>
  <si>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</si>
  <si>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</si>
  <si>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</si>
  <si>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</si>
  <si>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</si>
  <si>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</si>
  <si>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</si>
  <si>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</si>
  <si>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</si>
  <si>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</si>
  <si>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</si>
  <si>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</si>
  <si>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</si>
  <si>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</si>
  <si>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</si>
  <si>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</si>
  <si>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</si>
  <si>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</si>
  <si>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</si>
  <si>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</si>
  <si>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</si>
  <si>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</si>
  <si>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</si>
  <si>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</si>
  <si>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</si>
  <si>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</si>
  <si>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</si>
  <si>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</si>
  <si>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</si>
  <si>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</si>
  <si>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</si>
  <si>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</si>
  <si>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</si>
  <si>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</si>
  <si>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</si>
  <si>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</si>
  <si>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</si>
  <si>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</si>
  <si>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</si>
  <si>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</si>
  <si>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</si>
  <si>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</si>
  <si>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</si>
  <si>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</si>
  <si>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</si>
  <si>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</si>
  <si>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</si>
  <si>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</si>
  <si>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</si>
  <si>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</si>
  <si>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</si>
  <si>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</si>
  <si>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</si>
  <si>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</si>
  <si>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</si>
  <si>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</si>
  <si>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</si>
  <si>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</si>
  <si>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</si>
  <si>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</si>
  <si>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</si>
  <si>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</si>
  <si>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</si>
  <si>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</si>
  <si>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</si>
  <si>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</si>
  <si>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</si>
  <si>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</si>
  <si>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</si>
  <si>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</si>
  <si>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</si>
  <si>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</si>
  <si>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</si>
  <si>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</si>
  <si>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</si>
  <si>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</si>
  <si>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</si>
  <si>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</si>
  <si>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</si>
  <si>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</si>
  <si>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</si>
  <si>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</si>
  <si>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</si>
  <si>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</si>
  <si>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</si>
  <si>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</si>
  <si>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</si>
  <si>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</si>
  <si>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</si>
  <si>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</si>
  <si>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</si>
  <si>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</si>
  <si>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</si>
  <si>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</si>
  <si>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</si>
  <si>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</si>
  <si>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</si>
  <si>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</si>
  <si>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</si>
  <si>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</si>
  <si>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</si>
  <si>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</si>
  <si>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</si>
  <si>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</si>
  <si>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</si>
  <si>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</si>
  <si>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</si>
  <si>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</si>
  <si>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</si>
  <si>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</si>
  <si>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</si>
  <si>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</si>
  <si>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</si>
  <si>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</si>
  <si>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</si>
  <si>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</si>
  <si>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</si>
  <si>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</si>
  <si>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</si>
  <si>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</si>
  <si>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</si>
  <si>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</si>
  <si>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</si>
  <si>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</si>
  <si>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</si>
  <si>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</si>
  <si>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</si>
  <si>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</si>
  <si>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</si>
  <si>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</si>
  <si>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</si>
  <si>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</si>
  <si>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</si>
  <si>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</si>
  <si>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</si>
  <si>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</si>
  <si>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</si>
  <si>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</si>
  <si>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</si>
  <si>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</si>
  <si>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</si>
  <si>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</si>
  <si>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</si>
  <si>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</si>
  <si>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</si>
  <si>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</si>
  <si>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</si>
  <si>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</si>
  <si>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</si>
  <si>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</si>
  <si>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</si>
  <si>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</si>
  <si>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</si>
  <si>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</si>
  <si>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</si>
  <si>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</si>
  <si>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</si>
  <si>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</si>
  <si>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</si>
  <si>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</si>
  <si>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</si>
  <si>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</si>
  <si>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</si>
  <si>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</si>
  <si>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</si>
  <si>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</si>
  <si>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</si>
  <si>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</si>
  <si>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</si>
  <si>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</si>
  <si>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</si>
  <si>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</si>
  <si>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</si>
  <si>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</si>
  <si>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</si>
  <si>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</si>
  <si>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</si>
  <si>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</si>
  <si>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</si>
  <si>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</si>
  <si>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</si>
  <si>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</si>
  <si>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</si>
  <si>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</si>
  <si>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</si>
  <si>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</si>
  <si>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</si>
  <si>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</si>
  <si>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</si>
  <si>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</si>
  <si>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</si>
  <si>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</si>
  <si>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</si>
  <si>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</si>
  <si>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</si>
  <si>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</si>
  <si>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</si>
  <si>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</si>
  <si>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</si>
  <si>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</si>
  <si>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</si>
  <si>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</si>
  <si>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</si>
  <si>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</si>
  <si>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</si>
  <si>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</si>
  <si>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</si>
  <si>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</si>
  <si>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</si>
  <si>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</si>
  <si>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</si>
  <si>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</si>
  <si>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</si>
  <si>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</si>
  <si>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</si>
  <si>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</si>
  <si>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</si>
  <si>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</si>
  <si>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</si>
  <si>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</si>
  <si>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</si>
  <si>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</si>
  <si>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</si>
  <si>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</si>
  <si>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</si>
  <si>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</si>
  <si>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</si>
  <si>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</si>
  <si>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</si>
  <si>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</si>
  <si>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</si>
  <si>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</si>
  <si>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</si>
  <si>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</si>
  <si>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</si>
  <si>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</si>
  <si>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</si>
  <si>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</si>
  <si>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</si>
  <si>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</si>
  <si>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</si>
  <si>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</si>
  <si>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</si>
  <si>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</si>
  <si>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</si>
  <si>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</si>
  <si>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</si>
  <si>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</si>
  <si>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</si>
  <si>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</si>
  <si>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</si>
  <si>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</si>
  <si>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</si>
  <si>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</si>
  <si>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</si>
  <si>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</si>
  <si>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</si>
  <si>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</si>
  <si>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</si>
  <si>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</si>
  <si>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</si>
  <si>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</si>
  <si>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</si>
  <si>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</si>
  <si>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</si>
  <si>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</si>
  <si>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</si>
  <si>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</si>
  <si>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</si>
  <si>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</si>
  <si>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</si>
  <si>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</si>
  <si>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</si>
  <si>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</si>
  <si>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</si>
  <si>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</si>
  <si>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</si>
  <si>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</si>
  <si>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</si>
  <si>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</si>
  <si>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</si>
  <si>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</si>
  <si>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</si>
  <si>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</si>
  <si>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</si>
  <si>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</si>
  <si>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</si>
  <si>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</si>
  <si>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</si>
  <si>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</si>
  <si>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</si>
  <si>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</si>
  <si>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</si>
  <si>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</si>
  <si>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</si>
  <si>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</si>
  <si>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</si>
  <si>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</si>
  <si>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</si>
  <si>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</si>
  <si>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</si>
  <si>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</si>
  <si>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</si>
  <si>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</si>
  <si>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</si>
  <si>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</si>
  <si>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</si>
  <si>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</si>
  <si>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</si>
  <si>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</si>
  <si>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</si>
  <si>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</si>
  <si>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</si>
  <si>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</si>
  <si>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</si>
  <si>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</si>
  <si>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</si>
  <si>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</si>
  <si>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</si>
  <si>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</si>
  <si>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</si>
  <si>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</si>
  <si>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</si>
  <si>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</si>
  <si>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</si>
  <si>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</si>
  <si>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</si>
  <si>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</si>
  <si>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</si>
  <si>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</si>
  <si>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</si>
  <si>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</si>
  <si>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</si>
  <si>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</si>
  <si>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</si>
  <si>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</si>
  <si>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</si>
  <si>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</si>
  <si>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</si>
  <si>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</si>
  <si>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</si>
  <si>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</si>
  <si>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</si>
  <si>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</si>
  <si>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</si>
  <si>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</si>
  <si>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</si>
  <si>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</si>
  <si>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</si>
  <si>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</si>
  <si>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</si>
  <si>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</si>
  <si>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</si>
  <si>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</si>
  <si>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</si>
  <si>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</si>
  <si>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</si>
  <si>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</si>
  <si>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</si>
  <si>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</si>
  <si>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</si>
  <si>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</si>
  <si>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</si>
  <si>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</si>
  <si>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</si>
  <si>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</si>
  <si>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</si>
  <si>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</si>
  <si>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</si>
  <si>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</si>
  <si>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</si>
  <si>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</si>
  <si>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</si>
  <si>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</si>
  <si>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</si>
  <si>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</si>
  <si>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</si>
  <si>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</si>
  <si>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</si>
  <si>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</si>
  <si>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</si>
  <si>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</si>
  <si>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</si>
  <si>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</si>
  <si>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</si>
  <si>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</si>
  <si>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</si>
  <si>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</si>
  <si>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</si>
  <si>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</si>
  <si>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</si>
  <si>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</si>
  <si>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</si>
  <si>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</si>
  <si>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</si>
  <si>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</si>
  <si>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</si>
  <si>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</si>
  <si>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</si>
  <si>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</si>
  <si>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</si>
  <si>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</si>
  <si>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</si>
  <si>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</si>
  <si>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</si>
  <si>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</si>
  <si>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</si>
  <si>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</si>
  <si>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</si>
  <si>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</si>
  <si>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</si>
  <si>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</si>
  <si>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</si>
  <si>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</si>
  <si>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</si>
  <si>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</si>
  <si>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</si>
  <si>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</si>
  <si>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</si>
  <si>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</si>
  <si>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</si>
  <si>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</si>
  <si>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</si>
  <si>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</si>
  <si>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</si>
  <si>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</si>
  <si>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</si>
  <si>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</si>
  <si>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</si>
  <si>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</si>
  <si>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</si>
  <si>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</si>
  <si>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</si>
  <si>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</si>
  <si>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</si>
  <si>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</si>
  <si>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</si>
  <si>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</si>
  <si>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</si>
  <si>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</si>
  <si>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</si>
  <si>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</si>
  <si>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</si>
  <si>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</si>
  <si>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</si>
  <si>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</si>
  <si>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</si>
  <si>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</si>
  <si>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</si>
  <si>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</si>
  <si>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</si>
  <si>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</si>
  <si>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</si>
  <si>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</si>
  <si>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</si>
  <si>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</si>
  <si>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</si>
  <si>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</si>
  <si>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</si>
  <si>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</si>
  <si>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</si>
  <si>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</si>
  <si>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</si>
  <si>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</si>
  <si>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</si>
  <si>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</si>
  <si>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</si>
  <si>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</si>
  <si>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</si>
  <si>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</si>
  <si>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</si>
  <si>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</si>
  <si>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</si>
  <si>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</si>
  <si>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</si>
  <si>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</si>
  <si>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</si>
  <si>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</si>
  <si>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</si>
  <si>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</si>
  <si>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</si>
  <si>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</si>
  <si>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</si>
  <si>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</si>
  <si>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</si>
  <si>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</si>
  <si>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</si>
  <si>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</si>
  <si>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</si>
  <si>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</si>
  <si>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</si>
  <si>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</si>
  <si>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</si>
  <si>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</si>
  <si>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</si>
  <si>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</si>
  <si>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</si>
  <si>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</si>
  <si>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</si>
  <si>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</si>
  <si>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</si>
  <si>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</si>
  <si>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</si>
  <si>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</si>
  <si>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</si>
  <si>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</si>
  <si>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</si>
  <si>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</si>
  <si>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</si>
  <si>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</si>
  <si>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</si>
  <si>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</si>
  <si>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</si>
  <si>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</si>
  <si>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</si>
  <si>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</si>
  <si>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</si>
  <si>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</si>
  <si>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</si>
  <si>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</si>
  <si>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</si>
  <si>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</si>
  <si>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</si>
  <si>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</si>
  <si>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</si>
  <si>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</si>
  <si>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</si>
  <si>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</si>
  <si>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</si>
  <si>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</si>
  <si>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</si>
  <si>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</si>
  <si>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</si>
  <si>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</si>
  <si>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</si>
  <si>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</si>
  <si>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</si>
  <si>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</si>
  <si>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</si>
  <si>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</si>
  <si>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</si>
  <si>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</si>
  <si>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</si>
  <si>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</si>
  <si>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</si>
  <si>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</si>
  <si>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</si>
  <si>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</si>
  <si>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</si>
  <si>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</si>
  <si>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</si>
  <si>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</si>
  <si>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</si>
  <si>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</si>
  <si>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</si>
  <si>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</si>
  <si>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</si>
  <si>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</si>
  <si>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</si>
  <si>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</si>
  <si>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</si>
  <si>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</si>
  <si>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</si>
  <si>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</si>
  <si>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</si>
  <si>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</si>
  <si>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</si>
  <si>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</si>
  <si>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</si>
  <si>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</si>
  <si>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</si>
  <si>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</si>
  <si>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</si>
  <si>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</si>
  <si>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</si>
  <si>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</si>
  <si>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</si>
  <si>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</si>
  <si>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</si>
  <si>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</si>
  <si>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</si>
  <si>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</si>
  <si>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</si>
  <si>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</si>
  <si>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</si>
  <si>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</si>
  <si>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</si>
  <si>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</si>
  <si>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</si>
  <si>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</si>
  <si>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</si>
  <si>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</si>
  <si>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</si>
  <si>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</si>
  <si>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</si>
  <si>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</si>
  <si>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</si>
  <si>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</si>
  <si>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</si>
  <si>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</si>
  <si>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</si>
  <si>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</si>
  <si>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</si>
  <si>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</si>
  <si>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</si>
  <si>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</si>
  <si>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</si>
  <si>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</si>
  <si>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</si>
  <si>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</si>
  <si>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</si>
  <si>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</si>
  <si>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</si>
  <si>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</si>
  <si>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</si>
  <si>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</si>
  <si>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</si>
  <si>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</si>
  <si>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</si>
  <si>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</si>
  <si>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</si>
  <si>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</si>
  <si>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</si>
  <si>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</si>
  <si>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</si>
  <si>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</si>
  <si>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</si>
  <si>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</si>
  <si>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</si>
  <si>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</si>
  <si>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</si>
  <si>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</si>
  <si>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</si>
  <si>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</si>
  <si>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</si>
  <si>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</si>
  <si>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</si>
  <si>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</si>
  <si>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</si>
  <si>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</si>
  <si>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</si>
  <si>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</si>
  <si>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</si>
  <si>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</si>
  <si>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</si>
  <si>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</si>
  <si>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</si>
  <si>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</si>
  <si>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</si>
  <si>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</si>
  <si>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</si>
  <si>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</si>
  <si>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</si>
  <si>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</si>
  <si>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</si>
  <si>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</si>
  <si>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</si>
  <si>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</si>
  <si>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</si>
  <si>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</si>
  <si>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</si>
  <si>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</si>
  <si>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</si>
  <si>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</si>
  <si>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</si>
  <si>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</si>
  <si>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</si>
  <si>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</si>
  <si>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</si>
  <si>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</si>
  <si>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</si>
  <si>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</si>
  <si>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</si>
  <si>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</si>
  <si>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</si>
  <si>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</si>
  <si>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</si>
  <si>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</si>
  <si>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</si>
  <si>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</si>
  <si>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</si>
  <si>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</si>
  <si>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</si>
  <si>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</si>
  <si>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</si>
  <si>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</si>
  <si>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</si>
  <si>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</si>
  <si>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</si>
  <si>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</si>
  <si>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</si>
  <si>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</si>
  <si>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</si>
  <si>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</si>
  <si>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</si>
  <si>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</si>
  <si>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</si>
  <si>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</si>
  <si>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</si>
  <si>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</si>
  <si>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</si>
  <si>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</si>
  <si>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</si>
  <si>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</si>
  <si>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</si>
  <si>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</si>
  <si>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</si>
  <si>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</si>
  <si>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</si>
  <si>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</si>
  <si>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</si>
  <si>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</si>
  <si>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</si>
  <si>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</si>
  <si>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</si>
  <si>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</si>
  <si>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</si>
  <si>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</si>
  <si>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</si>
  <si>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</si>
  <si>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</si>
  <si>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</si>
  <si>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</si>
  <si>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</si>
  <si>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</si>
  <si>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</si>
  <si>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</si>
  <si>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</si>
  <si>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</si>
  <si>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</si>
  <si>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</si>
  <si>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</si>
  <si>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</si>
  <si>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</si>
  <si>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</si>
  <si>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</si>
  <si>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</si>
  <si>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</si>
  <si>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</si>
  <si>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</si>
  <si>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</si>
  <si>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</si>
  <si>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</si>
  <si>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</si>
  <si>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</si>
  <si>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</si>
  <si>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</si>
  <si>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</si>
  <si>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</si>
  <si>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</si>
  <si>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</si>
  <si>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</si>
  <si>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</si>
  <si>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</si>
  <si>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</si>
  <si>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</si>
  <si>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</si>
  <si>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</si>
  <si>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</si>
  <si>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</si>
  <si>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</si>
  <si>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</si>
  <si>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</si>
  <si>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</si>
  <si>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</si>
  <si>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</si>
  <si>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</si>
  <si>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</si>
  <si>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</si>
  <si>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</si>
  <si>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</si>
  <si>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</si>
  <si>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</si>
  <si>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</si>
  <si>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</si>
  <si>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</si>
  <si>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</si>
  <si>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</si>
  <si>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</si>
  <si>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</si>
  <si>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</si>
  <si>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</si>
  <si>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</si>
  <si>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</si>
  <si>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</si>
  <si>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</si>
  <si>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</si>
  <si>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</si>
  <si>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</si>
  <si>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</si>
  <si>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</si>
  <si>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</si>
  <si>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</si>
  <si>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</si>
  <si>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</si>
  <si>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</si>
  <si>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</si>
  <si>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</si>
  <si>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</si>
  <si>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</si>
  <si>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</si>
  <si>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</si>
  <si>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</si>
  <si>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</si>
  <si>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</si>
  <si>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</si>
  <si>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</si>
  <si>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</si>
  <si>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</si>
  <si>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</si>
  <si>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</si>
  <si>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</si>
  <si>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</si>
  <si>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</si>
  <si>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</si>
  <si>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</si>
  <si>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</si>
  <si>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</si>
  <si>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</si>
  <si>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</si>
  <si>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</si>
  <si>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</si>
  <si>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</si>
  <si>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</si>
  <si>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</si>
  <si>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</si>
  <si>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</si>
  <si>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</si>
  <si>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</si>
  <si>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</si>
  <si>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</si>
  <si>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</si>
  <si>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</si>
  <si>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</si>
  <si>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</si>
  <si>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</si>
  <si>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</si>
  <si>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</si>
  <si>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</si>
  <si>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</si>
  <si>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</si>
  <si>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</si>
  <si>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</si>
  <si>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</si>
  <si>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</si>
  <si>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</si>
  <si>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</si>
  <si>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</si>
  <si>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</si>
  <si>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</si>
  <si>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</si>
  <si>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</si>
  <si>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</si>
  <si>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</si>
  <si>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</si>
  <si>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</si>
  <si>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</si>
  <si>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</si>
  <si>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</si>
  <si>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</si>
  <si>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</si>
  <si>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</si>
  <si>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</si>
  <si>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</si>
  <si>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</si>
  <si>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</si>
  <si>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</si>
  <si>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</si>
  <si>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</si>
  <si>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</si>
  <si>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</si>
  <si>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</si>
  <si>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</si>
  <si>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</si>
  <si>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</si>
  <si>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</si>
  <si>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</si>
  <si>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</si>
  <si>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</si>
  <si>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</si>
  <si>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</si>
  <si>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</si>
  <si>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</si>
  <si>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</si>
  <si>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</si>
  <si>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</si>
  <si>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</si>
  <si>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</si>
  <si>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</si>
  <si>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</si>
  <si>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</si>
  <si>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</si>
  <si>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</si>
  <si>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</si>
  <si>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</si>
  <si>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</si>
  <si>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</si>
  <si>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</si>
  <si>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</si>
  <si>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</si>
  <si>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</si>
  <si>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</si>
  <si>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</si>
  <si>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</si>
  <si>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</si>
  <si>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</si>
  <si>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</si>
  <si>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</si>
  <si>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</si>
  <si>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</si>
  <si>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</si>
  <si>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</si>
  <si>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</si>
  <si>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</si>
  <si>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</si>
  <si>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</si>
  <si>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</si>
  <si>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</si>
  <si>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</si>
  <si>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</si>
  <si>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</si>
  <si>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</si>
  <si>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</si>
  <si>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</si>
  <si>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</si>
  <si>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</si>
  <si>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</si>
  <si>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</si>
  <si>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</si>
  <si>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</si>
  <si>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</si>
  <si>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</si>
  <si>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</si>
  <si>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</si>
  <si>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</si>
  <si>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</si>
  <si>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</si>
  <si>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</si>
  <si>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</si>
  <si>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</si>
  <si>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</si>
  <si>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</si>
  <si>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</si>
  <si>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</si>
  <si>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</si>
  <si>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</si>
  <si>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</si>
  <si>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</si>
  <si>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</si>
  <si>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</si>
  <si>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</si>
  <si>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</si>
  <si>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</si>
  <si>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</si>
  <si>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</si>
  <si>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</si>
  <si>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</si>
  <si>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</si>
  <si>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</si>
  <si>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</si>
  <si>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</si>
  <si>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</si>
  <si>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</si>
  <si>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</si>
  <si>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</si>
  <si>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</si>
  <si>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</si>
  <si>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</si>
  <si>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</si>
  <si>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</si>
  <si>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</si>
  <si>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</si>
  <si>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</si>
  <si>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</si>
  <si>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</si>
  <si>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</si>
  <si>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</si>
  <si>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</si>
  <si>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</si>
  <si>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</si>
  <si>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</si>
  <si>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</si>
  <si>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</si>
  <si>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</si>
  <si>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</si>
  <si>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</si>
  <si>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</si>
  <si>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</si>
  <si>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</si>
  <si>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</si>
  <si>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</si>
  <si>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</si>
  <si>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</si>
  <si>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</si>
  <si>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</si>
  <si>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</si>
  <si>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</si>
  <si>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</si>
  <si>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</si>
  <si>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</si>
  <si>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</si>
  <si>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</si>
  <si>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</si>
  <si>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</si>
  <si>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</si>
  <si>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</si>
  <si>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</si>
  <si>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</si>
  <si>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</si>
  <si>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</si>
  <si>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</si>
  <si>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</si>
  <si>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</si>
  <si>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</si>
  <si>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</si>
  <si>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</si>
  <si>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</si>
  <si>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</si>
  <si>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</si>
  <si>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</si>
  <si>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</si>
  <si>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</si>
  <si>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</si>
  <si>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</si>
  <si>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</si>
  <si>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</si>
  <si>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</si>
  <si>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</si>
  <si>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</si>
  <si>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</si>
  <si>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</si>
  <si>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</si>
  <si>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</si>
  <si>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</si>
  <si>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</si>
  <si>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</si>
  <si>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</si>
  <si>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</si>
  <si>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</si>
  <si>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</si>
  <si>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</si>
  <si>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</si>
  <si>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</si>
  <si>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</si>
  <si>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</si>
  <si>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</si>
  <si>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</si>
  <si>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</si>
  <si>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</si>
  <si>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</si>
  <si>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</si>
  <si>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</si>
  <si>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</si>
  <si>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</si>
  <si>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</si>
  <si>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</si>
  <si>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</si>
  <si>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</si>
  <si>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</si>
  <si>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</si>
  <si>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</si>
  <si>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</si>
  <si>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</si>
  <si>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</si>
  <si>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</si>
  <si>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</si>
  <si>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</si>
  <si>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</si>
  <si>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</si>
  <si>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</si>
  <si>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</si>
  <si>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</si>
  <si>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</si>
  <si>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</si>
  <si>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</si>
  <si>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</si>
  <si>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</si>
  <si>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</si>
  <si>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</si>
  <si>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</si>
  <si>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</si>
  <si>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</si>
  <si>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</si>
  <si>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</si>
  <si>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</si>
  <si>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</si>
  <si>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</si>
  <si>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</si>
  <si>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</si>
  <si>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</si>
  <si>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</si>
  <si>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</si>
  <si>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</si>
  <si>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</si>
  <si>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</si>
  <si>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</si>
  <si>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</si>
  <si>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</si>
  <si>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</si>
  <si>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</si>
  <si>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</si>
  <si>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</si>
  <si>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</si>
  <si>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</si>
  <si>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</si>
  <si>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</si>
  <si>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</si>
  <si>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</si>
  <si>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</si>
  <si>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</si>
  <si>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</si>
  <si>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</si>
  <si>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</si>
  <si>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</si>
  <si>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</si>
  <si>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</si>
  <si>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</si>
  <si>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</si>
  <si>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</si>
  <si>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</si>
  <si>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</si>
  <si>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</si>
  <si>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</si>
  <si>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</si>
  <si>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</si>
  <si>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</si>
  <si>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</si>
  <si>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</si>
  <si>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</si>
  <si>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</si>
  <si>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</si>
  <si>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</si>
  <si>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</si>
  <si>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</si>
  <si>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</si>
  <si>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</si>
  <si>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</si>
  <si>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</si>
  <si>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</si>
  <si>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</si>
  <si>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</si>
  <si>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</si>
  <si>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</si>
  <si>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</si>
  <si>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</si>
  <si>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</si>
  <si>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</si>
  <si>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</si>
  <si>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</si>
  <si>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</si>
  <si>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</si>
  <si>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</si>
  <si>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</si>
  <si>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</si>
  <si>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</si>
  <si>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</si>
  <si>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</si>
  <si>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</si>
  <si>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</si>
  <si>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</si>
  <si>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</si>
  <si>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</si>
  <si>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</si>
  <si>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</si>
  <si>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</si>
  <si>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</si>
  <si>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</si>
  <si>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</si>
  <si>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</si>
  <si>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</si>
  <si>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</si>
  <si>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</si>
  <si>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</si>
  <si>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</si>
  <si>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</si>
  <si>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</si>
  <si>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</si>
  <si>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</si>
  <si>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</si>
  <si>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</si>
  <si>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</si>
  <si>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</si>
  <si>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</si>
  <si>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</si>
  <si>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</si>
  <si>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</si>
  <si>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</si>
  <si>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</si>
  <si>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</si>
  <si>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</si>
  <si>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</si>
  <si>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</si>
  <si>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</si>
  <si>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</si>
  <si>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</si>
  <si>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</si>
  <si>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</si>
  <si>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</si>
  <si>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</si>
  <si>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</si>
  <si>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</si>
  <si>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</si>
  <si>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</si>
  <si>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</si>
  <si>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</si>
  <si>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</si>
  <si>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</si>
  <si>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</si>
  <si>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</si>
  <si>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</si>
  <si>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</si>
  <si>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</si>
  <si>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</si>
  <si>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</si>
  <si>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</si>
  <si>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</si>
  <si>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</si>
  <si>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</si>
  <si>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</si>
  <si>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</si>
  <si>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</si>
  <si>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</si>
  <si>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</si>
  <si>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</si>
  <si>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</si>
  <si>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</si>
  <si>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</si>
  <si>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</si>
  <si>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</si>
  <si>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</si>
  <si>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</si>
  <si>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</si>
  <si>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</si>
  <si>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</si>
  <si>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</si>
  <si>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</si>
  <si>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</si>
  <si>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</si>
  <si>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</si>
  <si>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</si>
  <si>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</si>
  <si>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</si>
  <si>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</si>
  <si>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</si>
  <si>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</si>
  <si>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</si>
  <si>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</si>
  <si>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</si>
  <si>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</si>
  <si>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</si>
  <si>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</si>
  <si>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</si>
  <si>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</si>
  <si>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</si>
  <si>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</si>
  <si>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</si>
  <si>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</si>
  <si>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</si>
  <si>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</si>
  <si>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</si>
  <si>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</si>
  <si>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</si>
  <si>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</si>
  <si>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</si>
  <si>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</si>
  <si>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</si>
  <si>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</si>
  <si>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</si>
  <si>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</si>
  <si>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</si>
  <si>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</si>
  <si>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</si>
  <si>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</si>
  <si>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</si>
  <si>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</si>
  <si>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</si>
  <si>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</si>
  <si>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</si>
  <si>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</si>
  <si>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</si>
  <si>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</si>
  <si>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</si>
  <si>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</si>
  <si>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</si>
  <si>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</si>
  <si>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</si>
  <si>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</si>
  <si>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</si>
  <si>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</si>
  <si>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</si>
  <si>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</si>
  <si>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</si>
  <si>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</si>
  <si>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</si>
  <si>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</si>
  <si>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</si>
  <si>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</si>
  <si>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</si>
  <si>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</si>
  <si>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</si>
  <si>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</si>
  <si>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</si>
  <si>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</si>
  <si>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</si>
  <si>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</si>
  <si>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</si>
  <si>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</si>
  <si>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</si>
  <si>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</si>
  <si>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</si>
  <si>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</si>
  <si>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</si>
  <si>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</si>
  <si>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</si>
  <si>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</si>
  <si>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</si>
  <si>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</si>
  <si>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</si>
  <si>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</si>
  <si>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</si>
  <si>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</si>
  <si>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</si>
  <si>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</si>
  <si>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</si>
  <si>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</si>
  <si>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</si>
  <si>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</si>
  <si>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</si>
  <si>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</si>
  <si>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</si>
  <si>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</si>
  <si>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</si>
  <si>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</si>
  <si>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</si>
  <si>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</si>
  <si>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</si>
  <si>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</si>
  <si>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</si>
  <si>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</si>
  <si>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</si>
  <si>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</si>
  <si>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</si>
  <si>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</si>
  <si>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</si>
  <si>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</si>
  <si>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</si>
  <si>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</si>
  <si>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</si>
  <si>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</si>
  <si>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</si>
  <si>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</si>
  <si>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</si>
  <si>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</si>
  <si>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</si>
  <si>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</si>
  <si>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</si>
  <si>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</si>
  <si>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</si>
  <si>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</si>
  <si>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</si>
  <si>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</si>
  <si>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</si>
  <si>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</si>
  <si>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</si>
  <si>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</si>
  <si>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</si>
  <si>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</si>
  <si>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</si>
  <si>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</si>
  <si>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</si>
  <si>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</si>
  <si>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</si>
  <si>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</si>
  <si>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</si>
  <si>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</si>
  <si>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</si>
  <si>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</si>
  <si>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</si>
  <si>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</si>
  <si>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</si>
  <si>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</si>
  <si>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</si>
  <si>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</si>
  <si>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</si>
  <si>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</si>
  <si>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</si>
  <si>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</si>
  <si>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</si>
  <si>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</si>
  <si>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</si>
  <si>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</si>
  <si>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</si>
  <si>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</si>
  <si>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</si>
  <si>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</si>
  <si>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</si>
  <si>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</si>
  <si>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</si>
  <si>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</si>
  <si>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</si>
  <si>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</si>
  <si>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</si>
  <si>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</si>
  <si>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</si>
  <si>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</si>
  <si>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</si>
  <si>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</si>
  <si>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</si>
  <si>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</si>
  <si>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</si>
  <si>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</si>
  <si>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</si>
  <si>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</si>
  <si>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</si>
  <si>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</si>
  <si>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</si>
  <si>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</si>
  <si>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</si>
  <si>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</si>
  <si>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</si>
  <si>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</si>
  <si>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</si>
  <si>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</si>
  <si>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</si>
  <si>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</si>
  <si>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</si>
  <si>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</si>
  <si>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</si>
  <si>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</si>
  <si>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</si>
  <si>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</si>
  <si>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</si>
  <si>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</si>
  <si>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</si>
  <si>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</si>
  <si>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</si>
  <si>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</si>
  <si>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</si>
  <si>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</si>
  <si>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</si>
  <si>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</si>
  <si>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</si>
  <si>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</si>
  <si>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</si>
  <si>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</si>
  <si>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</si>
  <si>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</si>
  <si>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</si>
  <si>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</si>
  <si>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</si>
  <si>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</si>
  <si>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</si>
  <si>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</si>
  <si>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</si>
  <si>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</si>
  <si>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</si>
  <si>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</si>
  <si>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</si>
  <si>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</si>
  <si>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</si>
  <si>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</si>
  <si>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</si>
  <si>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</si>
  <si>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</si>
  <si>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</si>
  <si>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</si>
  <si>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</si>
  <si>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</si>
  <si>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</si>
  <si>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</si>
  <si>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</si>
  <si>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</si>
  <si>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</si>
  <si>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</si>
  <si>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</si>
  <si>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</si>
  <si>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</si>
  <si>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</si>
  <si>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</si>
  <si>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</si>
  <si>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</si>
  <si>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</si>
  <si>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</si>
  <si>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</si>
  <si>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</si>
  <si>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</si>
  <si>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</si>
  <si>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</si>
  <si>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</si>
  <si>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</si>
  <si>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</si>
  <si>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</si>
  <si>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</si>
  <si>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</si>
  <si>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</si>
  <si>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</si>
  <si>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</si>
  <si>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</si>
  <si>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</si>
  <si>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</si>
  <si>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</si>
  <si>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</si>
  <si>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</si>
  <si>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</si>
  <si>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</si>
  <si>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</si>
  <si>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</si>
  <si>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</si>
  <si>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</si>
  <si>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</si>
  <si>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</si>
  <si>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</si>
  <si>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</si>
  <si>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</si>
  <si>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</si>
  <si>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</si>
  <si>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</si>
  <si>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</si>
  <si>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</si>
  <si>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</si>
  <si>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</si>
  <si>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</si>
  <si>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</si>
  <si>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</si>
  <si>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</si>
  <si>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</si>
  <si>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</si>
  <si>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</si>
  <si>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</si>
  <si>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</si>
  <si>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</si>
  <si>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</si>
  <si>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</si>
  <si>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</si>
  <si>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</si>
  <si>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</si>
  <si>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</si>
  <si>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</si>
  <si>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</si>
  <si>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</si>
  <si>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</si>
  <si>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</si>
  <si>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</si>
  <si>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</si>
  <si>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</si>
  <si>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</si>
  <si>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</si>
  <si>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</si>
  <si>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</si>
  <si>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</si>
  <si>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</si>
  <si>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</si>
  <si>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</si>
  <si>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</si>
  <si>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</si>
  <si>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</si>
  <si>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</si>
  <si>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</si>
  <si>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</si>
  <si>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</si>
  <si>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</si>
  <si>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</si>
  <si>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</si>
  <si>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</si>
  <si>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</si>
  <si>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</si>
  <si>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</si>
  <si>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</si>
  <si>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</si>
  <si>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</si>
  <si>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</si>
  <si>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</si>
  <si>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</si>
  <si>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</si>
  <si>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</si>
  <si>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</si>
  <si>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</si>
  <si>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</si>
  <si>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</si>
  <si>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</si>
  <si>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</si>
  <si>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</si>
  <si>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</si>
  <si>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</si>
  <si>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</si>
  <si>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</si>
  <si>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</si>
  <si>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</si>
  <si>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</si>
  <si>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</si>
  <si>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</si>
  <si>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</si>
  <si>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</si>
  <si>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</si>
  <si>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</si>
  <si>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</si>
  <si>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</si>
  <si>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</si>
  <si>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</si>
  <si>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</si>
  <si>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</si>
  <si>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</si>
  <si>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</si>
  <si>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</si>
  <si>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</si>
  <si>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</si>
  <si>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</si>
  <si>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</si>
  <si>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</si>
  <si>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</si>
  <si>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</si>
  <si>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</si>
  <si>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</si>
  <si>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</si>
  <si>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</si>
  <si>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</si>
  <si>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</si>
  <si>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</si>
  <si>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</si>
  <si>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</si>
  <si>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</si>
  <si>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</si>
  <si>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</si>
  <si>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</si>
  <si>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</si>
  <si>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</si>
  <si>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</si>
  <si>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</si>
  <si>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</si>
  <si>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</si>
  <si>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</si>
  <si>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</si>
  <si>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</si>
  <si>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</si>
  <si>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</si>
  <si>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</si>
  <si>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</si>
  <si>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</si>
  <si>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</si>
  <si>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</si>
  <si>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</si>
  <si>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</si>
  <si>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</si>
  <si>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</si>
  <si>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</si>
  <si>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</si>
  <si>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</si>
  <si>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</si>
  <si>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</si>
  <si>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</si>
  <si>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</si>
  <si>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</si>
  <si>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</si>
  <si>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</si>
  <si>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</si>
  <si>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</si>
  <si>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</si>
  <si>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</si>
  <si>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</si>
  <si>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</si>
  <si>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</si>
  <si>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</si>
  <si>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</si>
  <si>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</si>
  <si>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</si>
  <si>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</si>
  <si>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</si>
  <si>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</si>
  <si>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</si>
  <si>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</si>
  <si>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</si>
  <si>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</si>
  <si>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</si>
  <si>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</si>
  <si>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</si>
  <si>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</si>
  <si>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</si>
  <si>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</si>
  <si>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</si>
  <si>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</si>
  <si>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</si>
  <si>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</si>
  <si>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</si>
  <si>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</si>
  <si>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</si>
  <si>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</si>
  <si>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</si>
  <si>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</si>
  <si>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</si>
  <si>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</si>
  <si>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</si>
  <si>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</si>
  <si>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</si>
  <si>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</si>
  <si>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</si>
  <si>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</si>
  <si>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</si>
  <si>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</si>
  <si>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</si>
  <si>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</si>
  <si>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</si>
  <si>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</si>
  <si>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</si>
  <si>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</si>
  <si>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</si>
  <si>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</si>
  <si>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</si>
  <si>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</si>
  <si>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</si>
  <si>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</si>
  <si>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</si>
  <si>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</si>
  <si>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</si>
  <si>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</si>
  <si>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</si>
  <si>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</si>
  <si>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</si>
  <si>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</si>
  <si>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</si>
  <si>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</si>
  <si>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</si>
  <si>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</si>
  <si>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</si>
  <si>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</si>
  <si>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</si>
  <si>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</si>
  <si>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</si>
  <si>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</si>
  <si>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</si>
  <si>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</si>
  <si>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</si>
  <si>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</si>
  <si>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</si>
  <si>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</si>
  <si>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</si>
  <si>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</si>
  <si>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</si>
  <si>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</si>
  <si>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</si>
  <si>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</si>
  <si>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</si>
  <si>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</si>
  <si>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</si>
  <si>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</si>
  <si>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</si>
  <si>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</si>
  <si>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</si>
  <si>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</si>
  <si>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</si>
  <si>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</si>
  <si>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</si>
  <si>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</si>
  <si>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</si>
  <si>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</si>
  <si>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</si>
  <si>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</si>
  <si>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</si>
  <si>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</si>
  <si>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</si>
  <si>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</si>
  <si>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</si>
  <si>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</si>
  <si>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</si>
  <si>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</si>
  <si>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</si>
  <si>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</si>
  <si>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</si>
  <si>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</si>
  <si>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</si>
  <si>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</si>
  <si>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</si>
  <si>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</si>
  <si>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</si>
  <si>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</si>
  <si>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</si>
  <si>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</si>
  <si>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</si>
  <si>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</si>
  <si>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</si>
  <si>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</si>
  <si>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</si>
  <si>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</si>
  <si>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</si>
  <si>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</si>
  <si>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</si>
  <si>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</si>
  <si>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</si>
  <si>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</si>
  <si>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</si>
  <si>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</si>
  <si>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</si>
  <si>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</si>
  <si>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</si>
  <si>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</si>
  <si>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</si>
  <si>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</si>
  <si>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</si>
  <si>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</si>
  <si>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</si>
  <si>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</si>
  <si>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</si>
  <si>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</si>
  <si>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</si>
  <si>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</si>
  <si>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</si>
  <si>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</si>
  <si>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</si>
  <si>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</si>
  <si>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</si>
  <si>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</si>
  <si>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</si>
  <si>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</si>
  <si>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</si>
  <si>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</si>
  <si>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</si>
  <si>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</si>
  <si>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</si>
  <si>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</si>
  <si>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</si>
  <si>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</si>
  <si>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</si>
  <si>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</si>
  <si>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</si>
  <si>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</si>
  <si>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</si>
  <si>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</si>
  <si>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</si>
  <si>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</si>
  <si>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</si>
  <si>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</si>
  <si>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</si>
  <si>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</si>
  <si>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</si>
  <si>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</si>
  <si>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</si>
  <si>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</si>
  <si>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</si>
  <si>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</si>
  <si>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</si>
  <si>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</si>
  <si>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</si>
  <si>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</si>
  <si>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</si>
  <si>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</si>
  <si>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</si>
  <si>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</si>
  <si>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</si>
  <si>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</si>
  <si>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</si>
  <si>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</si>
  <si>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</si>
  <si>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</si>
  <si>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</si>
  <si>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</si>
  <si>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</si>
  <si>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</si>
  <si>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</si>
  <si>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</si>
  <si>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</si>
  <si>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</si>
  <si>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</si>
  <si>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</si>
  <si>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</si>
  <si>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</si>
  <si>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</si>
  <si>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</si>
  <si>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</si>
  <si>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</si>
  <si>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</si>
  <si>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</si>
  <si>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</si>
  <si>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</si>
  <si>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</si>
  <si>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</si>
  <si>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</si>
  <si>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</si>
  <si>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</si>
  <si>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</si>
  <si>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</si>
  <si>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</si>
  <si>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</si>
  <si>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</si>
  <si>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</si>
  <si>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</si>
  <si>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</si>
  <si>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</si>
  <si>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</si>
  <si>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</si>
  <si>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</si>
  <si>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</si>
  <si>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</si>
  <si>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</si>
  <si>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</si>
  <si>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</si>
  <si>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</si>
  <si>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</si>
  <si>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</si>
  <si>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</si>
  <si>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</si>
  <si>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</si>
  <si>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</si>
  <si>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</si>
  <si>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</si>
  <si>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</si>
  <si>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</si>
  <si>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</si>
  <si>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</si>
  <si>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</si>
  <si>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</si>
  <si>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</si>
  <si>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</si>
  <si>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</si>
  <si>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</si>
  <si>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</si>
  <si>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</si>
  <si>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</si>
  <si>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</si>
  <si>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</si>
  <si>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</si>
  <si>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</si>
  <si>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</si>
  <si>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</si>
  <si>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</si>
  <si>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</si>
  <si>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</si>
  <si>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</si>
  <si>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</si>
  <si>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</si>
  <si>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</si>
  <si>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</si>
  <si>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</si>
  <si>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</si>
  <si>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</si>
  <si>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</si>
  <si>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</si>
  <si>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</si>
  <si>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</si>
  <si>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</si>
  <si>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</si>
  <si>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</si>
  <si>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</si>
  <si>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</si>
  <si>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</si>
  <si>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</si>
  <si>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</si>
  <si>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</si>
  <si>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</si>
  <si>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</si>
  <si>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</si>
  <si>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</si>
  <si>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</si>
  <si>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</si>
  <si>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</si>
  <si>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</si>
  <si>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</si>
  <si>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</si>
  <si>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</si>
  <si>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</si>
  <si>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</si>
  <si>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</si>
  <si>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</si>
  <si>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</si>
  <si>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</si>
  <si>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</si>
  <si>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</si>
  <si>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</si>
  <si>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</si>
  <si>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</si>
  <si>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</si>
  <si>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</si>
  <si>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</si>
  <si>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</si>
  <si>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</si>
  <si>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</si>
  <si>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</si>
  <si>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</si>
  <si>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</si>
  <si>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</si>
  <si>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</si>
  <si>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</si>
  <si>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</si>
  <si>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</si>
  <si>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</si>
  <si>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</si>
  <si>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</si>
  <si>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</si>
  <si>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</si>
  <si>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</si>
  <si>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</si>
  <si>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</si>
  <si>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</si>
  <si>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</si>
  <si>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</si>
  <si>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</si>
  <si>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</si>
  <si>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</si>
  <si>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</si>
  <si>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</si>
  <si>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</si>
  <si>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</si>
  <si>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</si>
  <si>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</si>
  <si>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</si>
  <si>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</si>
  <si>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</si>
  <si>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</si>
  <si>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</si>
  <si>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</si>
  <si>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</si>
  <si>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</si>
  <si>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</si>
  <si>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</si>
  <si>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</si>
  <si>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</si>
  <si>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</si>
  <si>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</si>
  <si>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</si>
  <si>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</si>
  <si>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</si>
  <si>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</si>
  <si>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</si>
  <si>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</si>
  <si>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</si>
  <si>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</si>
  <si>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</si>
  <si>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</si>
  <si>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</si>
  <si>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</si>
  <si>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</si>
  <si>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</si>
  <si>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</si>
  <si>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</si>
  <si>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</si>
  <si>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</si>
  <si>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</si>
  <si>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</si>
  <si>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</si>
  <si>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</si>
  <si>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</si>
  <si>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</si>
  <si>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</si>
  <si>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</si>
  <si>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</si>
  <si>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</si>
  <si>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</si>
  <si>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</si>
  <si>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</si>
  <si>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</si>
  <si>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</si>
  <si>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</si>
  <si>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</si>
  <si>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</si>
  <si>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</si>
  <si>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</si>
  <si>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</si>
  <si>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</si>
  <si>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</si>
  <si>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</si>
  <si>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</si>
  <si>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</si>
  <si>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</si>
  <si>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</si>
  <si>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</si>
  <si>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</si>
  <si>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</si>
  <si>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</si>
  <si>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</si>
  <si>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</si>
  <si>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</si>
  <si>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</si>
  <si>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</si>
  <si>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</si>
  <si>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</si>
  <si>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</si>
  <si>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</si>
  <si>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</si>
  <si>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</si>
  <si>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</si>
  <si>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</si>
  <si>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</si>
  <si>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</si>
  <si>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</si>
  <si>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</si>
  <si>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</si>
  <si>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</si>
  <si>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</si>
  <si>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</si>
  <si>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</si>
  <si>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</si>
  <si>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</si>
  <si>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</si>
  <si>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</si>
  <si>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</si>
  <si>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</si>
  <si>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</si>
  <si>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</si>
  <si>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</si>
  <si>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</si>
  <si>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</si>
  <si>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</si>
  <si>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</si>
  <si>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</si>
  <si>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</si>
  <si>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</si>
  <si>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</si>
  <si>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</si>
  <si>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</si>
  <si>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</si>
  <si>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</si>
  <si>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</si>
  <si>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</si>
  <si>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</si>
  <si>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</si>
  <si>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</si>
  <si>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</si>
  <si>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</si>
  <si>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</si>
  <si>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</si>
  <si>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</si>
  <si>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</si>
  <si>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</si>
  <si>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</si>
  <si>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</si>
  <si>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</si>
  <si>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</si>
  <si>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</si>
  <si>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</si>
  <si>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</si>
  <si>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</si>
  <si>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</si>
  <si>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</si>
  <si>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</si>
  <si>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</si>
  <si>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</si>
  <si>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</si>
  <si>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</si>
  <si>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</si>
  <si>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</si>
  <si>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</si>
  <si>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</si>
  <si>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</si>
  <si>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</si>
  <si>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</si>
  <si>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</si>
  <si>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</si>
  <si>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</si>
  <si>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</si>
  <si>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</si>
  <si>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</si>
  <si>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</si>
  <si>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</si>
  <si>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</si>
  <si>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</si>
  <si>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</si>
  <si>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</si>
  <si>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</si>
  <si>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</si>
  <si>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</si>
  <si>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</si>
  <si>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</si>
  <si>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</si>
  <si>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</si>
  <si>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</si>
  <si>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</si>
  <si>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</si>
  <si>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</si>
  <si>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</si>
  <si>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</si>
  <si>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</si>
  <si>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</si>
  <si>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</si>
  <si>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</si>
  <si>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</si>
  <si>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</si>
  <si>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</si>
  <si>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</si>
  <si>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</si>
  <si>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</si>
  <si>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</si>
  <si>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</si>
  <si>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</si>
  <si>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</si>
  <si>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</si>
  <si>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</si>
  <si>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</si>
  <si>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</si>
  <si>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</si>
  <si>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</si>
  <si>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</si>
  <si>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</si>
  <si>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</si>
  <si>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</si>
  <si>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</si>
  <si>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</si>
  <si>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</si>
  <si>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</si>
  <si>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</si>
  <si>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</si>
  <si>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</si>
  <si>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</si>
  <si>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</si>
  <si>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</si>
  <si>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</si>
  <si>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</si>
  <si>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</si>
  <si>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</si>
  <si>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</si>
  <si>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</si>
  <si>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</si>
  <si>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</si>
  <si>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</si>
  <si>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</si>
  <si>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</si>
  <si>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</si>
  <si>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</si>
  <si>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</si>
  <si>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</si>
  <si>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</si>
  <si>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</si>
  <si>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</si>
  <si>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</si>
  <si>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</si>
  <si>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</si>
  <si>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</si>
  <si>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</si>
  <si>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</si>
  <si>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</si>
  <si>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</si>
  <si>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</si>
  <si>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</si>
  <si>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</si>
  <si>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</si>
  <si>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</si>
  <si>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</si>
  <si>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</si>
  <si>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</si>
  <si>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</si>
  <si>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</si>
  <si>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</si>
  <si>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</si>
  <si>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</si>
  <si>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</si>
  <si>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</si>
  <si>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</si>
  <si>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</si>
  <si>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</si>
  <si>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</si>
  <si>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</si>
  <si>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</si>
  <si>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</si>
  <si>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</si>
  <si>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</si>
  <si>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</si>
  <si>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</si>
  <si>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</si>
  <si>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</si>
  <si>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</si>
  <si>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</si>
  <si>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</si>
  <si>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</si>
  <si>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</si>
  <si>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</si>
  <si>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</si>
  <si>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</si>
  <si>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</si>
  <si>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</si>
  <si>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</si>
  <si>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</si>
  <si>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</si>
  <si>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</si>
  <si>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</si>
  <si>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</si>
  <si>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</si>
  <si>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</si>
  <si>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</si>
  <si>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</si>
  <si>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</si>
  <si>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</si>
  <si>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</si>
  <si>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</si>
  <si>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</si>
  <si>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</si>
  <si>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</si>
  <si>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</si>
  <si>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</si>
  <si>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</si>
  <si>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</si>
  <si>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</si>
  <si>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</si>
  <si>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</si>
  <si>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</si>
  <si>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</si>
  <si>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</si>
  <si>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</si>
  <si>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</si>
  <si>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</si>
  <si>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</si>
  <si>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</si>
  <si>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</si>
  <si>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</si>
  <si>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</si>
  <si>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</si>
  <si>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</si>
  <si>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</si>
  <si>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</si>
  <si>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</si>
  <si>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</si>
  <si>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</si>
  <si>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</si>
  <si>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</si>
  <si>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</si>
  <si>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</si>
  <si>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</si>
  <si>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</si>
  <si>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</si>
  <si>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</si>
  <si>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</si>
  <si>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</si>
  <si>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</si>
  <si>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</si>
  <si>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</si>
  <si>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</si>
  <si>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</si>
  <si>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</si>
  <si>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</si>
  <si>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</si>
  <si>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</si>
  <si>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</si>
  <si>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</si>
  <si>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</si>
  <si>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</si>
  <si>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</si>
  <si>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</si>
  <si>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</si>
  <si>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</si>
  <si>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</si>
  <si>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</si>
  <si>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</si>
  <si>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</si>
  <si>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</si>
  <si>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</si>
  <si>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</si>
  <si>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</si>
  <si>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</si>
  <si>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</si>
  <si>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</si>
  <si>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</si>
  <si>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</si>
  <si>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</si>
  <si>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</si>
  <si>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</si>
  <si>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</si>
  <si>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</si>
  <si>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</si>
  <si>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</si>
  <si>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</si>
  <si>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</si>
  <si>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</si>
  <si>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</si>
  <si>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</si>
  <si>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</si>
  <si>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</si>
  <si>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</si>
  <si>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</si>
  <si>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</si>
  <si>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</si>
  <si>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</si>
  <si>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</si>
  <si>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</si>
  <si>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</si>
  <si>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</si>
  <si>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</si>
  <si>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</si>
  <si>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</si>
  <si>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</si>
  <si>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</si>
  <si>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</si>
  <si>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</si>
  <si>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</si>
  <si>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</si>
  <si>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</si>
  <si>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</si>
  <si>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</si>
  <si>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</si>
  <si>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</si>
  <si>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</si>
  <si>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</si>
  <si>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</si>
  <si>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</si>
  <si>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</si>
  <si>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</si>
  <si>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</si>
  <si>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</si>
  <si>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</si>
  <si>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</si>
  <si>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</si>
  <si>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</si>
  <si>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</si>
  <si>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</si>
  <si>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</si>
  <si>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</si>
  <si>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</si>
  <si>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</si>
  <si>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</si>
  <si>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</si>
  <si>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</si>
  <si>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</si>
  <si>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</si>
  <si>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</si>
  <si>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</si>
  <si>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</si>
  <si>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</si>
  <si>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</si>
  <si>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</si>
  <si>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</si>
  <si>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</si>
  <si>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</si>
  <si>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</si>
  <si>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</si>
  <si>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</si>
  <si>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</si>
  <si>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</si>
  <si>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</si>
  <si>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</si>
  <si>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</si>
  <si>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</si>
  <si>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</si>
  <si>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</si>
  <si>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</si>
  <si>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</si>
  <si>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</si>
  <si>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</si>
  <si>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</si>
  <si>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</si>
  <si>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</si>
  <si>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</si>
  <si>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</si>
  <si>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</si>
  <si>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</si>
  <si>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</si>
  <si>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</si>
  <si>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</si>
  <si>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</si>
  <si>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</si>
  <si>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</si>
  <si>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</si>
  <si>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</si>
  <si>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</si>
  <si>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</si>
  <si>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</si>
  <si>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</si>
  <si>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</si>
  <si>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</si>
  <si>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</si>
  <si>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</si>
  <si>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</si>
  <si>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</si>
  <si>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</si>
  <si>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</si>
  <si>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</si>
  <si>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</si>
  <si>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</si>
  <si>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</si>
  <si>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</si>
  <si>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</si>
  <si>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</si>
  <si>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</si>
  <si>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</si>
  <si>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</si>
  <si>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</si>
  <si>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</si>
  <si>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</si>
  <si>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</si>
  <si>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</si>
  <si>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</si>
  <si>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</si>
  <si>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</si>
  <si>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</si>
  <si>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</si>
  <si>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</si>
  <si>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</si>
  <si>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</si>
  <si>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</si>
  <si>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</si>
  <si>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</si>
  <si>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</si>
  <si>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</si>
  <si>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</si>
  <si>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</si>
  <si>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</si>
  <si>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</si>
  <si>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</si>
  <si>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</si>
  <si>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</si>
  <si>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</si>
  <si>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</si>
  <si>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</si>
  <si>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</si>
  <si>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</si>
  <si>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</si>
  <si>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</si>
  <si>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</si>
  <si>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</si>
  <si>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</si>
  <si>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</si>
  <si>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</si>
  <si>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</si>
  <si>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</si>
  <si>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</si>
  <si>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</si>
  <si>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</si>
  <si>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</si>
  <si>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</si>
  <si>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</si>
  <si>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</si>
  <si>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</si>
  <si>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</si>
  <si>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</si>
  <si>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</si>
  <si>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</si>
  <si>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</si>
  <si>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</si>
  <si>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</si>
  <si>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</si>
  <si>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</si>
  <si>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</si>
  <si>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</si>
  <si>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</si>
  <si>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</si>
  <si>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</si>
  <si>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</si>
  <si>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</si>
  <si>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</si>
  <si>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</si>
  <si>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</si>
  <si>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</si>
  <si>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</si>
  <si>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</si>
  <si>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</si>
  <si>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</si>
  <si>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</si>
  <si>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</si>
  <si>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</si>
  <si>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</si>
  <si>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</si>
  <si>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</si>
  <si>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</si>
  <si>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</si>
  <si>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</si>
  <si>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</si>
  <si>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</si>
  <si>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</si>
  <si>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</si>
  <si>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</si>
  <si>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</si>
  <si>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</si>
  <si>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</si>
  <si>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</si>
  <si>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</si>
  <si>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</si>
  <si>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</si>
  <si>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</si>
  <si>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</si>
  <si>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</si>
  <si>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</si>
  <si>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</si>
  <si>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</si>
  <si>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</si>
  <si>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</si>
  <si>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</si>
  <si>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</si>
  <si>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</si>
  <si>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</si>
  <si>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</si>
  <si>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</si>
  <si>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</si>
  <si>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</si>
  <si>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</si>
  <si>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</si>
  <si>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</si>
  <si>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</si>
  <si>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</si>
  <si>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</si>
  <si>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</si>
  <si>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</si>
  <si>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</si>
  <si>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</si>
  <si>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</si>
  <si>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</si>
  <si>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</si>
  <si>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</si>
  <si>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</si>
  <si>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</si>
  <si>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</si>
  <si>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</si>
  <si>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</si>
  <si>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</si>
  <si>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</si>
  <si>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</si>
  <si>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</si>
  <si>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</si>
  <si>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</si>
  <si>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</si>
  <si>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</si>
  <si>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</si>
  <si>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</si>
  <si>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</si>
  <si>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</si>
  <si>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</si>
  <si>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</si>
  <si>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</si>
  <si>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</si>
  <si>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</si>
  <si>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</si>
  <si>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</si>
  <si>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</si>
  <si>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</si>
  <si>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</si>
  <si>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</si>
  <si>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</si>
  <si>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</si>
  <si>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</si>
  <si>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</si>
  <si>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</si>
  <si>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</si>
  <si>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</si>
  <si>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</si>
  <si>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</si>
  <si>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</si>
  <si>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</si>
  <si>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</si>
  <si>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</si>
  <si>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</si>
  <si>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</si>
  <si>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</si>
  <si>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</si>
  <si>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</si>
  <si>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</si>
  <si>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</si>
  <si>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</si>
  <si>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</si>
  <si>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</si>
  <si>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</si>
  <si>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</si>
  <si>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</si>
  <si>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</si>
  <si>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</si>
  <si>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</si>
  <si>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</si>
  <si>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</si>
  <si>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</si>
  <si>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</si>
  <si>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</si>
  <si>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</si>
  <si>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</si>
  <si>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</si>
  <si>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</si>
  <si>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</si>
  <si>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</si>
  <si>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</si>
  <si>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</si>
  <si>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</si>
  <si>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</si>
  <si>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</si>
  <si>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</si>
  <si>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</si>
  <si>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</si>
  <si>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</si>
  <si>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</si>
  <si>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</si>
  <si>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</si>
  <si>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</si>
  <si>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</si>
  <si>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</si>
  <si>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</si>
  <si>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</si>
  <si>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</si>
  <si>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</si>
  <si>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</si>
  <si>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</si>
  <si>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</si>
  <si>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</si>
  <si>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</si>
  <si>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</si>
  <si>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</si>
  <si>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</si>
  <si>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</si>
  <si>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</si>
  <si>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</si>
  <si>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</si>
  <si>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</si>
  <si>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</si>
  <si>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</si>
  <si>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</si>
  <si>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</si>
  <si>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</si>
  <si>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</si>
  <si>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</si>
  <si>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</si>
  <si>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</si>
  <si>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</si>
  <si>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</si>
  <si>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</si>
  <si>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</si>
  <si>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</si>
  <si>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</si>
  <si>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</si>
  <si>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</si>
  <si>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</si>
  <si>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</si>
  <si>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</si>
  <si>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</si>
  <si>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</si>
  <si>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</si>
  <si>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</si>
  <si>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</si>
  <si>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</si>
  <si>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</si>
  <si>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</si>
  <si>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</si>
  <si>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</si>
  <si>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</si>
  <si>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</si>
  <si>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</si>
  <si>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</si>
  <si>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</si>
  <si>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</si>
  <si>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</si>
  <si>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</si>
  <si>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</si>
  <si>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</si>
  <si>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</si>
  <si>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</si>
  <si>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</si>
  <si>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</si>
  <si>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</si>
  <si>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</si>
  <si>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</si>
  <si>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</si>
  <si>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</si>
  <si>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</si>
  <si>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</si>
  <si>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</si>
  <si>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</si>
  <si>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</si>
  <si>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</si>
  <si>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</si>
  <si>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</si>
  <si>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</si>
  <si>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</si>
  <si>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</si>
  <si>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</si>
  <si>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</si>
  <si>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</si>
  <si>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</si>
  <si>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</si>
  <si>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</si>
  <si>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</si>
  <si>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</si>
  <si>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</si>
  <si>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</si>
  <si>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</si>
  <si>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</si>
  <si>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</si>
  <si>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</si>
  <si>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</si>
  <si>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</si>
  <si>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</si>
  <si>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</si>
  <si>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</si>
  <si>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</si>
  <si>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</si>
  <si>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</si>
  <si>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</si>
  <si>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</si>
  <si>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</si>
  <si>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</si>
  <si>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</si>
  <si>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</si>
  <si>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</si>
  <si>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</si>
  <si>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</si>
  <si>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</si>
  <si>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</si>
  <si>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</si>
  <si>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</si>
  <si>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</si>
  <si>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</si>
  <si>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</si>
  <si>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</si>
  <si>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</si>
  <si>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</si>
  <si>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</si>
  <si>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</si>
  <si>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</si>
  <si>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</si>
  <si>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</si>
  <si>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</si>
  <si>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</si>
  <si>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</si>
  <si>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</si>
  <si>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</si>
  <si>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</si>
  <si>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</si>
  <si>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</si>
  <si>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</si>
  <si>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</si>
  <si>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</si>
  <si>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</si>
  <si>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</si>
  <si>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</si>
  <si>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</si>
  <si>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</si>
  <si>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</si>
  <si>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</si>
  <si>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</si>
  <si>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</si>
  <si>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</si>
  <si>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</si>
  <si>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</si>
  <si>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</si>
  <si>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</si>
  <si>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</si>
  <si>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</si>
  <si>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</si>
  <si>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</si>
  <si>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</si>
  <si>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</si>
  <si>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</si>
  <si>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</si>
  <si>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</si>
  <si>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</si>
  <si>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</si>
  <si>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</si>
  <si>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</si>
  <si>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</si>
  <si>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</si>
  <si>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</si>
  <si>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</si>
  <si>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</si>
  <si>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</si>
  <si>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</si>
  <si>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</si>
  <si>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</si>
  <si>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</si>
  <si>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</si>
  <si>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</si>
  <si>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</si>
  <si>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</si>
  <si>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</si>
  <si>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</si>
  <si>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</si>
  <si>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</si>
  <si>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</si>
  <si>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</si>
  <si>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</si>
  <si>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</si>
  <si>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</si>
  <si>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</si>
  <si>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</si>
  <si>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</si>
  <si>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</si>
  <si>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</si>
  <si>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</si>
  <si>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</si>
  <si>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</si>
  <si>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</si>
  <si>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</si>
  <si>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</si>
  <si>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</si>
  <si>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</si>
  <si>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</si>
  <si>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</si>
  <si>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</si>
  <si>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</si>
  <si>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</si>
  <si>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</si>
  <si>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</si>
  <si>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</si>
  <si>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</si>
  <si>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</si>
  <si>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</si>
  <si>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</si>
  <si>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</si>
  <si>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</si>
  <si>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</si>
  <si>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</si>
  <si>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</si>
  <si>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</si>
  <si>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</si>
  <si>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</si>
  <si>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</si>
  <si>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</si>
  <si>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</si>
  <si>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</si>
  <si>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</si>
  <si>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</si>
  <si>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</si>
  <si>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</si>
  <si>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</si>
  <si>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</si>
  <si>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</si>
  <si>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</si>
  <si>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</si>
  <si>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</si>
  <si>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</si>
  <si>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</si>
  <si>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</si>
  <si>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</si>
  <si>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</si>
  <si>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</si>
  <si>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</si>
  <si>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</si>
  <si>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</si>
  <si>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</si>
  <si>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</si>
  <si>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</si>
  <si>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</si>
  <si>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</si>
  <si>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</si>
  <si>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</si>
  <si>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</si>
  <si>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</si>
  <si>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</si>
  <si>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</si>
  <si>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</si>
  <si>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</si>
  <si>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</si>
  <si>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</si>
  <si>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</si>
  <si>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</si>
  <si>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</si>
  <si>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</si>
  <si>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</si>
  <si>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</si>
  <si>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</si>
  <si>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</si>
  <si>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</si>
  <si>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</si>
  <si>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</si>
  <si>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</si>
  <si>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</si>
  <si>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</si>
  <si>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</si>
  <si>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</si>
  <si>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</si>
  <si>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</si>
  <si>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</si>
  <si>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</si>
  <si>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</si>
  <si>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</si>
  <si>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</si>
  <si>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</si>
  <si>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</si>
  <si>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</si>
  <si>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</si>
  <si>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</si>
  <si>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</si>
  <si>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</si>
  <si>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</si>
  <si>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</si>
  <si>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</si>
  <si>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</si>
  <si>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</si>
  <si>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</si>
  <si>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</si>
  <si>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</si>
  <si>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</si>
  <si>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</si>
  <si>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</si>
  <si>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</si>
  <si>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</si>
  <si>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</si>
  <si>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</si>
  <si>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</si>
  <si>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</si>
  <si>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</si>
  <si>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</si>
  <si>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</si>
  <si>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</si>
  <si>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</si>
  <si>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</si>
  <si>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</si>
  <si>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</si>
  <si>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</si>
  <si>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</si>
  <si>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</si>
  <si>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</si>
  <si>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</si>
  <si>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</si>
  <si>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</si>
  <si>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</si>
  <si>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</si>
  <si>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</si>
  <si>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</si>
  <si>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</si>
  <si>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</si>
  <si>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</si>
  <si>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</si>
  <si>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</si>
  <si>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</si>
  <si>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</si>
  <si>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</si>
  <si>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</si>
  <si>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</si>
  <si>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</si>
  <si>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</si>
  <si>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</si>
  <si>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</si>
  <si>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</si>
  <si>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</si>
  <si>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</si>
  <si>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</si>
  <si>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</si>
  <si>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</si>
  <si>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</si>
  <si>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</si>
  <si>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</si>
  <si>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</si>
  <si>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</si>
  <si>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</si>
  <si>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</si>
  <si>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</si>
  <si>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</si>
  <si>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</si>
  <si>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</si>
  <si>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</si>
  <si>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</si>
  <si>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</si>
  <si>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</si>
  <si>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</si>
  <si>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</si>
  <si>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</si>
  <si>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</si>
  <si>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</si>
  <si>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</si>
  <si>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</si>
  <si>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</si>
  <si>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</si>
  <si>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</si>
  <si>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</si>
  <si>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</si>
  <si>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</si>
  <si>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</si>
  <si>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</si>
  <si>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</si>
  <si>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</si>
  <si>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</si>
  <si>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</si>
  <si>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</si>
  <si>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</si>
  <si>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</si>
  <si>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</si>
  <si>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</si>
  <si>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</si>
  <si>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</si>
  <si>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</si>
  <si>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</si>
  <si>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</si>
  <si>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</si>
  <si>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</si>
  <si>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</si>
  <si>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</si>
  <si>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</si>
  <si>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</si>
  <si>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</si>
  <si>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</si>
  <si>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</si>
  <si>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</si>
  <si>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</si>
  <si>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</si>
  <si>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</si>
  <si>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</si>
  <si>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</si>
  <si>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</si>
  <si>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</si>
  <si>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</si>
  <si>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</si>
  <si>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</si>
  <si>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</si>
  <si>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</si>
  <si>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</si>
  <si>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</si>
  <si>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</si>
  <si>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</si>
  <si>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</si>
  <si>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</si>
  <si>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</si>
  <si>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</si>
  <si>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</si>
  <si>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</si>
  <si>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</si>
  <si>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</si>
  <si>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</si>
  <si>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</si>
  <si>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</si>
  <si>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</si>
  <si>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</si>
  <si>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</si>
  <si>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</si>
  <si>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</si>
  <si>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</si>
  <si>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</si>
  <si>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</si>
  <si>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</si>
  <si>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</si>
  <si>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</si>
  <si>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</si>
  <si>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</si>
  <si>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</si>
  <si>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</si>
  <si>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</si>
  <si>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</si>
  <si>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</si>
  <si>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</si>
  <si>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</si>
  <si>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</si>
  <si>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</si>
  <si>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</si>
  <si>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</si>
  <si>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</si>
  <si>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</si>
  <si>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</si>
  <si>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</si>
  <si>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</si>
  <si>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</si>
  <si>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</si>
  <si>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</si>
  <si>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</si>
  <si>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</si>
  <si>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</si>
  <si>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</si>
  <si>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</si>
  <si>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</si>
  <si>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</si>
  <si>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</si>
  <si>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</si>
  <si>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</si>
  <si>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</si>
  <si>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</si>
  <si>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</si>
  <si>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</si>
  <si>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</si>
  <si>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</si>
  <si>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</si>
  <si>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</si>
  <si>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</si>
  <si>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</si>
  <si>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</si>
  <si>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</si>
  <si>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</si>
  <si>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</si>
  <si>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</si>
  <si>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</si>
  <si>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</si>
  <si>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</si>
  <si>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</si>
  <si>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</si>
  <si>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</si>
  <si>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</si>
  <si>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</si>
  <si>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</si>
  <si>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</si>
  <si>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</si>
  <si>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</si>
  <si>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</si>
  <si>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</si>
  <si>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</si>
  <si>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</si>
  <si>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</si>
  <si>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</si>
  <si>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</si>
  <si>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</si>
  <si>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</si>
  <si>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</si>
  <si>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</si>
  <si>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</si>
  <si>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</si>
  <si>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</si>
  <si>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</si>
  <si>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</si>
  <si>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</si>
  <si>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</si>
  <si>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</si>
  <si>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</si>
  <si>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</si>
  <si>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</si>
  <si>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</si>
  <si>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</si>
  <si>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</si>
  <si>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</si>
  <si>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</si>
  <si>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</si>
  <si>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</si>
  <si>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</si>
  <si>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</si>
  <si>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</si>
  <si>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</si>
  <si>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</si>
  <si>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</si>
  <si>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</si>
  <si>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</si>
  <si>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</si>
  <si>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</si>
  <si>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</si>
  <si>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</si>
  <si>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</si>
  <si>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</si>
  <si>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</si>
  <si>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</si>
  <si>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</si>
  <si>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</si>
  <si>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</si>
  <si>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</si>
  <si>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</si>
  <si>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</si>
  <si>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</si>
  <si>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</si>
  <si>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</si>
  <si>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</si>
  <si>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</si>
  <si>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</si>
  <si>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</si>
  <si>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</si>
  <si>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</si>
  <si>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</si>
  <si>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</si>
  <si>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</si>
  <si>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</si>
  <si>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</si>
  <si>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</si>
  <si>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</si>
  <si>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</si>
  <si>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</si>
  <si>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</si>
  <si>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</si>
  <si>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</si>
  <si>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</si>
  <si>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</si>
  <si>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</si>
  <si>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</si>
  <si>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</si>
  <si>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</si>
  <si>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</si>
  <si>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</si>
  <si>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</si>
  <si>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</si>
  <si>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</si>
  <si>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</si>
  <si>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</si>
  <si>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</si>
  <si>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</si>
  <si>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</si>
  <si>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</si>
  <si>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</si>
  <si>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</si>
  <si>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</si>
  <si>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</si>
  <si>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</si>
  <si>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</si>
  <si>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</si>
  <si>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</si>
  <si>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</si>
  <si>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</si>
  <si>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</si>
  <si>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</si>
  <si>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</si>
  <si>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</si>
  <si>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</si>
  <si>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</si>
  <si>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</si>
  <si>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</si>
  <si>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</si>
  <si>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</si>
  <si>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</si>
  <si>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</si>
  <si>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</si>
  <si>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</si>
  <si>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</si>
  <si>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</si>
  <si>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</si>
  <si>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</si>
  <si>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</si>
  <si>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</si>
  <si>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</si>
  <si>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</si>
  <si>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</si>
  <si>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</si>
  <si>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</si>
  <si>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</si>
  <si>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</si>
  <si>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</si>
  <si>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</si>
  <si>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</si>
  <si>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</si>
  <si>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</si>
  <si>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</si>
  <si>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</si>
  <si>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</si>
  <si>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</si>
  <si>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</si>
  <si>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</si>
  <si>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</si>
  <si>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</si>
  <si>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</si>
  <si>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</si>
  <si>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</si>
  <si>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</si>
  <si>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</si>
  <si>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</si>
  <si>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</si>
  <si>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</si>
  <si>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</si>
  <si>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</si>
  <si>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</si>
  <si>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</si>
  <si>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</si>
  <si>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</si>
  <si>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</si>
  <si>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</si>
  <si>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</si>
  <si>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</si>
  <si>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</si>
  <si>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</si>
  <si>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</si>
  <si>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</si>
  <si>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</si>
  <si>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</si>
  <si>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</si>
  <si>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</si>
  <si>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</si>
  <si>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</si>
  <si>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</si>
  <si>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</si>
  <si>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</si>
  <si>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</si>
  <si>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</si>
  <si>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</si>
  <si>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</si>
  <si>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</si>
  <si>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</si>
  <si>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</si>
  <si>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</si>
  <si>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</si>
  <si>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</si>
  <si>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</si>
  <si>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</si>
  <si>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</si>
  <si>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</si>
  <si>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</si>
  <si>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</si>
  <si>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</si>
  <si>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</si>
  <si>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</si>
  <si>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</si>
  <si>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</si>
  <si>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</si>
  <si>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</si>
  <si>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</si>
  <si>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</si>
  <si>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</si>
  <si>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</si>
  <si>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</si>
  <si>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</si>
  <si>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</si>
  <si>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</si>
  <si>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</si>
  <si>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</si>
  <si>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</si>
  <si>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</si>
  <si>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</si>
  <si>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</si>
  <si>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</si>
  <si>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</si>
  <si>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</si>
  <si>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</si>
  <si>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</si>
  <si>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</si>
  <si>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</si>
  <si>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</si>
  <si>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</si>
  <si>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</si>
  <si>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</si>
  <si>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</si>
  <si>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</si>
  <si>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</si>
  <si>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</si>
  <si>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</si>
  <si>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</si>
  <si>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</si>
  <si>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</si>
  <si>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</si>
  <si>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</si>
  <si>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</si>
  <si>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</si>
  <si>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</si>
  <si>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</si>
  <si>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</si>
  <si>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</si>
  <si>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</si>
  <si>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</si>
  <si>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</si>
  <si>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</si>
  <si>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</si>
  <si>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</si>
  <si>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</si>
  <si>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</si>
  <si>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</si>
  <si>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</si>
  <si>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</si>
  <si>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</si>
  <si>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</si>
  <si>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</si>
  <si>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</si>
  <si>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</si>
  <si>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</si>
  <si>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</si>
  <si>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</si>
  <si>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</si>
  <si>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</si>
  <si>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</si>
  <si>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</si>
  <si>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</si>
  <si>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</si>
  <si>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</si>
  <si>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</si>
  <si>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</si>
  <si>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</si>
  <si>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</si>
  <si>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</si>
  <si>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</si>
  <si>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</si>
  <si>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</si>
  <si>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</si>
  <si>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</si>
  <si>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</si>
  <si>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</si>
  <si>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</si>
  <si>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</si>
  <si>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</si>
  <si>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</si>
  <si>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</si>
  <si>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</si>
  <si>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</si>
  <si>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</si>
  <si>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</si>
  <si>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</si>
  <si>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</si>
  <si>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</si>
  <si>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</si>
  <si>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</si>
  <si>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</si>
  <si>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</si>
  <si>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</si>
  <si>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</si>
  <si>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</si>
  <si>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</si>
  <si>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</si>
  <si>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</si>
  <si>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</si>
  <si>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</si>
  <si>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</si>
  <si>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</si>
  <si>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</si>
  <si>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</si>
  <si>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</si>
  <si>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</si>
  <si>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</si>
  <si>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</si>
  <si>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</si>
  <si>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</si>
  <si>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</si>
  <si>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</si>
  <si>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</si>
  <si>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</si>
  <si>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</si>
  <si>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</si>
  <si>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</si>
  <si>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</si>
  <si>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</si>
  <si>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</si>
  <si>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</si>
  <si>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</si>
  <si>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</si>
  <si>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</si>
  <si>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</si>
  <si>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</si>
  <si>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</si>
  <si>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</si>
  <si>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</si>
  <si>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</si>
  <si>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</si>
  <si>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</si>
  <si>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</si>
  <si>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</si>
  <si>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</si>
  <si>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</si>
  <si>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</si>
  <si>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</si>
  <si>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</si>
  <si>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</si>
  <si>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</si>
  <si>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</si>
  <si>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</si>
  <si>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</si>
  <si>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</si>
  <si>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</si>
  <si>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</si>
  <si>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</si>
  <si>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</si>
  <si>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</si>
  <si>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</si>
  <si>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</si>
  <si>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</si>
  <si>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</si>
  <si>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</si>
  <si>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</si>
  <si>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</si>
  <si>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</si>
  <si>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</si>
  <si>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</si>
  <si>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</si>
  <si>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</si>
  <si>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</si>
  <si>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</si>
  <si>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</si>
  <si>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</si>
  <si>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</si>
  <si>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</si>
  <si>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</si>
  <si>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</si>
  <si>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</si>
  <si>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</si>
  <si>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</si>
  <si>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</si>
  <si>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</si>
  <si>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</si>
  <si>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</si>
  <si>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</si>
  <si>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</si>
  <si>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</si>
  <si>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</si>
  <si>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</si>
  <si>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</si>
  <si>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</si>
  <si>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</si>
  <si>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</si>
  <si>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</si>
  <si>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</si>
  <si>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</si>
  <si>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</si>
  <si>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</si>
  <si>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</si>
  <si>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</si>
  <si>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</si>
  <si>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</si>
  <si>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</si>
  <si>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</si>
  <si>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</si>
  <si>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</si>
  <si>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</si>
  <si>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</si>
  <si>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</si>
  <si>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</si>
  <si>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</si>
  <si>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</si>
  <si>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</si>
  <si>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</si>
  <si>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</si>
  <si>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</si>
  <si>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</si>
  <si>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</si>
  <si>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</si>
  <si>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</si>
  <si>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</si>
  <si>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</si>
  <si>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</si>
  <si>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</si>
  <si>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</si>
  <si>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</si>
  <si>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</si>
  <si>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</si>
  <si>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</si>
  <si>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</si>
  <si>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</si>
  <si>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</si>
  <si>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</si>
  <si>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</si>
  <si>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</si>
  <si>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</si>
  <si>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</si>
  <si>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</si>
  <si>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</si>
  <si>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</si>
  <si>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</si>
  <si>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</si>
  <si>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</si>
  <si>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</si>
  <si>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</si>
  <si>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</si>
  <si>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</si>
  <si>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</si>
  <si>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</si>
  <si>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</si>
  <si>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</si>
  <si>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</si>
  <si>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</si>
  <si>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</si>
  <si>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</si>
  <si>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</si>
  <si>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</si>
  <si>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</si>
  <si>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</si>
  <si>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</si>
  <si>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</si>
  <si>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</si>
  <si>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</si>
  <si>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</si>
  <si>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</si>
  <si>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</si>
  <si>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</si>
  <si>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</si>
  <si>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</si>
  <si>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</si>
  <si>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</si>
  <si>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</si>
  <si>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</si>
  <si>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</si>
  <si>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</si>
  <si>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</si>
  <si>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</si>
  <si>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</si>
  <si>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</si>
  <si>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</si>
  <si>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</si>
  <si>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</si>
  <si>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</si>
  <si>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</si>
  <si>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</si>
  <si>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</si>
  <si>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</si>
  <si>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</si>
  <si>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</si>
  <si>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</si>
  <si>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</si>
  <si>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</si>
  <si>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</si>
  <si>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</si>
  <si>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</si>
  <si>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</si>
  <si>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</si>
  <si>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</si>
  <si>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</si>
  <si>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</si>
  <si>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</si>
  <si>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</si>
  <si>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</si>
  <si>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</si>
  <si>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</si>
  <si>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</si>
  <si>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</si>
  <si>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</si>
  <si>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</si>
  <si>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</si>
  <si>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</si>
  <si>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</si>
  <si>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</si>
  <si>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</si>
  <si>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</si>
  <si>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</si>
  <si>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</si>
  <si>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</si>
  <si>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</si>
  <si>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</si>
  <si>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</si>
  <si>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</si>
  <si>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</si>
  <si>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</si>
  <si>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</si>
  <si>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</si>
  <si>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</si>
  <si>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</si>
  <si>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</si>
  <si>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</si>
  <si>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</si>
  <si>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</si>
  <si>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</si>
  <si>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</si>
  <si>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</si>
  <si>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</si>
  <si>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</si>
  <si>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</si>
  <si>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</si>
  <si>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</si>
  <si>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</si>
  <si>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</si>
  <si>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</si>
  <si>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</si>
  <si>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</si>
  <si>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</si>
  <si>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</si>
  <si>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</si>
  <si>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</si>
  <si>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</si>
  <si>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</si>
  <si>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</si>
  <si>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</si>
  <si>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</si>
  <si>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</si>
  <si>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</si>
  <si>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</si>
  <si>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</si>
  <si>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</si>
  <si>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</si>
  <si>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</si>
  <si>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</si>
  <si>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</si>
  <si>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</si>
  <si>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</si>
  <si>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</si>
  <si>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</si>
  <si>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</si>
  <si>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</si>
  <si>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</si>
  <si>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</si>
  <si>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</si>
  <si>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</si>
  <si>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</si>
  <si>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</si>
  <si>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</si>
  <si>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</si>
  <si>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</si>
  <si>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</si>
  <si>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</si>
  <si>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</si>
  <si>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</si>
  <si>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</si>
  <si>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</si>
  <si>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</si>
  <si>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</si>
  <si>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</si>
  <si>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</si>
  <si>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</si>
  <si>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</si>
  <si>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</si>
  <si>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</si>
  <si>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</si>
  <si>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</si>
  <si>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</si>
  <si>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</si>
  <si>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</si>
  <si>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</si>
  <si>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</si>
  <si>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</si>
  <si>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</si>
  <si>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</si>
  <si>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</si>
  <si>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</si>
  <si>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</si>
  <si>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</si>
  <si>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</si>
  <si>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</si>
  <si>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</si>
  <si>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</si>
  <si>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</si>
  <si>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</si>
  <si>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</si>
  <si>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</si>
  <si>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</si>
  <si>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</si>
  <si>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</si>
  <si>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</si>
  <si>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</si>
  <si>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</si>
  <si>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</si>
  <si>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</si>
  <si>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</si>
  <si>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</si>
  <si>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</si>
  <si>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</si>
  <si>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</si>
  <si>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</si>
  <si>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</si>
  <si>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</si>
  <si>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</si>
  <si>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</si>
  <si>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</si>
  <si>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</si>
  <si>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</si>
  <si>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</si>
  <si>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</si>
  <si>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</si>
  <si>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</si>
  <si>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</si>
  <si>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</si>
  <si>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</si>
  <si>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</si>
  <si>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</si>
  <si>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</si>
  <si>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</si>
  <si>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</si>
  <si>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</si>
  <si>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</si>
  <si>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</si>
  <si>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</si>
  <si>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</si>
  <si>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</si>
  <si>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</si>
  <si>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</si>
  <si>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</si>
  <si>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</si>
  <si>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</si>
  <si>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</si>
  <si>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</si>
  <si>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</si>
  <si>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</si>
  <si>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</si>
  <si>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</si>
  <si>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</si>
  <si>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</si>
  <si>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</si>
  <si>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</si>
  <si>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</si>
  <si>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</si>
  <si>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</si>
  <si>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</si>
  <si>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</si>
  <si>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</si>
  <si>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</si>
  <si>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</si>
  <si>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</si>
  <si>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</si>
  <si>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</si>
  <si>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</si>
  <si>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</si>
  <si>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</si>
  <si>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</si>
  <si>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</si>
  <si>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</si>
  <si>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</si>
  <si>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</si>
  <si>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</si>
  <si>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</si>
  <si>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</si>
  <si>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</si>
  <si>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</si>
  <si>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</si>
  <si>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</si>
  <si>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</si>
  <si>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</si>
  <si>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</si>
  <si>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</si>
  <si>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</si>
  <si>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</si>
  <si>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</si>
  <si>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</si>
  <si>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</si>
  <si>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</si>
  <si>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</si>
  <si>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</si>
  <si>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</si>
  <si>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</si>
  <si>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</si>
  <si>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</si>
  <si>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</si>
  <si>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</si>
  <si>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</si>
  <si>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</si>
  <si>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</si>
  <si>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</si>
  <si>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</si>
  <si>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</si>
  <si>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</si>
  <si>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</si>
  <si>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</si>
  <si>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</si>
  <si>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</si>
  <si>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</si>
  <si>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</si>
  <si>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</si>
  <si>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</si>
  <si>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</si>
  <si>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</si>
  <si>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</si>
  <si>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</si>
  <si>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</si>
  <si>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</si>
  <si>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</si>
  <si>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</si>
  <si>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</si>
  <si>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</si>
  <si>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</si>
  <si>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</si>
  <si>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</si>
  <si>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</si>
  <si>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</si>
  <si>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</si>
  <si>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</si>
  <si>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</si>
  <si>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</si>
  <si>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</si>
  <si>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</si>
  <si>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</si>
  <si>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</si>
  <si>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</si>
  <si>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</si>
  <si>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</si>
  <si>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</si>
  <si>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</si>
  <si>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</si>
  <si>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</si>
  <si>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</si>
  <si>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</si>
  <si>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</si>
  <si>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</si>
  <si>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</si>
  <si>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</si>
  <si>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</si>
  <si>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</si>
  <si>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</si>
  <si>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</si>
  <si>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</si>
  <si>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</si>
  <si>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</si>
  <si>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</si>
  <si>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</si>
  <si>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</si>
  <si>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</si>
  <si>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</si>
  <si>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</si>
  <si>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</si>
  <si>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</si>
  <si>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</si>
  <si>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</si>
  <si>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</si>
  <si>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</si>
  <si>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</si>
  <si>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</si>
  <si>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</si>
  <si>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</si>
  <si>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</si>
  <si>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</si>
  <si>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</si>
  <si>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</si>
  <si>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</si>
  <si>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</si>
  <si>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</si>
  <si>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</si>
  <si>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</si>
  <si>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</si>
  <si>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</si>
  <si>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</si>
  <si>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</si>
  <si>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</si>
  <si>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</si>
  <si>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</si>
  <si>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</si>
  <si>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</si>
  <si>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</si>
  <si>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</si>
  <si>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</si>
  <si>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</si>
  <si>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</si>
  <si>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</si>
  <si>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</si>
  <si>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</si>
  <si>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</si>
  <si>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</si>
  <si>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</si>
  <si>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</si>
  <si>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</si>
  <si>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</si>
  <si>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</si>
  <si>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</si>
  <si>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</si>
  <si>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</si>
  <si>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</si>
  <si>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</si>
  <si>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</si>
  <si>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</si>
  <si>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</si>
  <si>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</si>
  <si>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</si>
  <si>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</si>
  <si>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</si>
  <si>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</si>
  <si>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</si>
  <si>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</si>
  <si>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</si>
  <si>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</si>
  <si>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</si>
  <si>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</si>
  <si>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</si>
  <si>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</si>
  <si>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</si>
  <si>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</si>
  <si>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</si>
  <si>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</si>
  <si>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</si>
  <si>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</si>
  <si>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</si>
  <si>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</si>
  <si>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</si>
  <si>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</si>
  <si>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</si>
  <si>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</si>
  <si>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</si>
  <si>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</si>
  <si>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</si>
  <si>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</si>
  <si>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</si>
  <si>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</si>
  <si>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</si>
  <si>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</si>
  <si>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</si>
  <si>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</si>
  <si>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</si>
  <si>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</si>
  <si>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</si>
  <si>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</si>
  <si>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</si>
  <si>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</si>
  <si>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</si>
  <si>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</si>
  <si>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</si>
  <si>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</si>
  <si>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</si>
  <si>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</si>
  <si>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</si>
  <si>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</si>
  <si>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</si>
  <si>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</si>
  <si>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</si>
  <si>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</si>
  <si>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</si>
  <si>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</si>
  <si>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</si>
  <si>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</si>
  <si>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</si>
  <si>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</si>
  <si>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</si>
  <si>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</si>
  <si>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</si>
  <si>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</si>
  <si>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</si>
  <si>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</si>
  <si>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</si>
  <si>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</si>
  <si>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</si>
  <si>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</si>
  <si>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</si>
  <si>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</si>
  <si>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</si>
  <si>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</si>
  <si>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</si>
  <si>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</si>
  <si>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</si>
  <si>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</si>
  <si>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</si>
  <si>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</si>
  <si>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</si>
  <si>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</si>
  <si>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</si>
  <si>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</si>
  <si>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</si>
  <si>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</si>
  <si>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</si>
  <si>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</si>
  <si>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</si>
  <si>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</si>
  <si>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</si>
  <si>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</si>
  <si>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</si>
  <si>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</si>
  <si>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</si>
  <si>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</si>
  <si>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</si>
  <si>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</si>
  <si>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</si>
  <si>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</si>
  <si>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</si>
  <si>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</si>
  <si>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</si>
  <si>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</si>
  <si>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</si>
  <si>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</si>
  <si>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</si>
  <si>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</si>
  <si>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</si>
  <si>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</si>
  <si>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</si>
  <si>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</si>
  <si>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</si>
  <si>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</si>
  <si>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</si>
  <si>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</si>
  <si>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</si>
  <si>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</si>
  <si>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</si>
  <si>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</si>
  <si>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</si>
  <si>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</si>
  <si>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</si>
  <si>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</si>
  <si>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</si>
  <si>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</si>
  <si>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</si>
  <si>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</si>
  <si>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</si>
  <si>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</si>
  <si>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</si>
  <si>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</si>
  <si>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</si>
  <si>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</si>
  <si>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</si>
  <si>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</si>
  <si>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</si>
  <si>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</si>
  <si>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</si>
  <si>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</si>
  <si>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</si>
  <si>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</si>
  <si>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</si>
  <si>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</si>
  <si>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</si>
  <si>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</si>
  <si>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</si>
  <si>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</si>
  <si>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</si>
  <si>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</si>
  <si>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</si>
  <si>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</si>
  <si>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</si>
  <si>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</si>
  <si>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</si>
  <si>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</si>
  <si>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</si>
  <si>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</si>
  <si>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</si>
  <si>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</si>
  <si>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</si>
  <si>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</si>
  <si>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</si>
  <si>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</si>
  <si>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</si>
  <si>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</si>
  <si>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</si>
  <si>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</si>
  <si>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</si>
  <si>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</si>
  <si>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</si>
  <si>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</si>
  <si>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</si>
  <si>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</si>
  <si>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</si>
  <si>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</si>
  <si>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</si>
  <si>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</si>
  <si>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</si>
  <si>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</si>
  <si>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</si>
  <si>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</si>
  <si>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</si>
  <si>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</si>
  <si>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</si>
  <si>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</si>
  <si>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</si>
  <si>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</si>
  <si>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</si>
  <si>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</si>
  <si>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</si>
  <si>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</si>
  <si>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</si>
  <si>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</si>
  <si>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</si>
  <si>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</si>
  <si>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</si>
  <si>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</si>
  <si>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</si>
  <si>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</si>
  <si>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</si>
  <si>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</si>
  <si>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</si>
  <si>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</si>
  <si>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</si>
  <si>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</si>
  <si>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</si>
  <si>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</si>
  <si>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</si>
  <si>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</si>
  <si>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</si>
  <si>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</si>
  <si>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</si>
  <si>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</si>
  <si>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</si>
  <si>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</si>
  <si>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</si>
  <si>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</si>
  <si>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</si>
  <si>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</si>
  <si>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</si>
  <si>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</si>
  <si>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</si>
  <si>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</si>
  <si>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</si>
  <si>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</si>
  <si>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</si>
  <si>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</si>
  <si>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</si>
  <si>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</si>
  <si>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</si>
  <si>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</si>
  <si>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</si>
  <si>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</si>
  <si>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</si>
  <si>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</si>
  <si>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</si>
  <si>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</si>
  <si>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</si>
  <si>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</si>
  <si>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</si>
  <si>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</si>
  <si>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</si>
  <si>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</si>
  <si>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</si>
  <si>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</si>
  <si>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</si>
  <si>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</si>
  <si>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</si>
  <si>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</si>
  <si>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</si>
  <si>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</si>
  <si>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</si>
  <si>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</si>
  <si>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</si>
  <si>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</si>
  <si>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</si>
  <si>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</si>
  <si>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</si>
  <si>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</si>
  <si>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</si>
  <si>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</si>
  <si>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</si>
  <si>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</si>
  <si>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</si>
  <si>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</si>
  <si>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</si>
  <si>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</si>
  <si>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</si>
  <si>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</si>
  <si>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</si>
  <si>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</si>
  <si>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</si>
  <si>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</si>
  <si>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</si>
  <si>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</si>
  <si>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</si>
  <si>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</si>
  <si>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</si>
  <si>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</si>
  <si>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</si>
  <si>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</si>
  <si>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</si>
  <si>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</si>
  <si>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</si>
  <si>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</si>
  <si>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</si>
  <si>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</si>
  <si>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</si>
  <si>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</si>
  <si>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</si>
  <si>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</si>
  <si>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</si>
  <si>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</si>
  <si>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</si>
  <si>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</si>
  <si>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</si>
  <si>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</si>
  <si>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</si>
  <si>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</si>
  <si>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</si>
  <si>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</si>
  <si>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</si>
  <si>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</si>
  <si>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</si>
  <si>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</si>
  <si>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</si>
  <si>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</si>
  <si>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</si>
  <si>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</si>
  <si>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</si>
  <si>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</si>
  <si>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</si>
  <si>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</si>
  <si>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</si>
  <si>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</si>
  <si>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</si>
  <si>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</si>
  <si>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</si>
  <si>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</si>
  <si>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</si>
  <si>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</si>
  <si>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</si>
  <si>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</si>
  <si>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</si>
  <si>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</si>
  <si>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</si>
  <si>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</si>
  <si>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</si>
  <si>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</si>
  <si>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</si>
  <si>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</si>
  <si>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</si>
  <si>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</si>
  <si>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</si>
  <si>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</si>
  <si>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</si>
  <si>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</si>
  <si>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</si>
  <si>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</si>
  <si>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</si>
  <si>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</si>
  <si>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</si>
  <si>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</si>
  <si>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</si>
  <si>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</si>
  <si>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</si>
  <si>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</si>
  <si>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</si>
  <si>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</si>
  <si>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</si>
  <si>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</si>
  <si>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</si>
  <si>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</si>
  <si>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</si>
  <si>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</si>
  <si>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</si>
  <si>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</si>
  <si>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</si>
  <si>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</si>
  <si>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</si>
  <si>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</si>
  <si>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</si>
  <si>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</si>
  <si>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</si>
  <si>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</si>
  <si>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</si>
  <si>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</si>
  <si>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</si>
  <si>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</si>
  <si>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</si>
  <si>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</si>
  <si>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</si>
  <si>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</si>
  <si>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</si>
  <si>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</si>
  <si>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</si>
  <si>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</si>
  <si>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</si>
  <si>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</si>
  <si>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</si>
  <si>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</si>
  <si>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</si>
  <si>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</si>
  <si>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</si>
  <si>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</si>
  <si>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</si>
  <si>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</si>
  <si>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</si>
  <si>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</si>
  <si>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</si>
  <si>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</si>
  <si>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</si>
  <si>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</si>
  <si>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</si>
  <si>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</si>
  <si>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</si>
  <si>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</si>
  <si>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</si>
  <si>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</si>
  <si>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</si>
  <si>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</si>
  <si>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</si>
  <si>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</si>
  <si>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</si>
  <si>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</si>
  <si>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</si>
  <si>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</si>
  <si>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</si>
  <si>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</si>
  <si>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</si>
  <si>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</si>
  <si>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</si>
  <si>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</si>
  <si>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</si>
  <si>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</si>
  <si>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</si>
  <si>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</si>
  <si>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</si>
  <si>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</si>
  <si>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</si>
  <si>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</si>
  <si>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</si>
  <si>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</si>
  <si>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</si>
  <si>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</si>
  <si>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</si>
  <si>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</si>
  <si>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</si>
  <si>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</si>
  <si>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</si>
  <si>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</si>
  <si>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</si>
  <si>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</si>
  <si>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</si>
  <si>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</si>
  <si>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</si>
  <si>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</si>
  <si>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</si>
  <si>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</si>
  <si>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</si>
  <si>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</si>
  <si>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</si>
  <si>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</si>
  <si>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</si>
  <si>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</si>
  <si>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</si>
  <si>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</si>
  <si>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</si>
  <si>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</si>
  <si>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</si>
  <si>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</si>
  <si>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</si>
  <si>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</si>
  <si>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</si>
  <si>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</si>
  <si>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</si>
  <si>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</si>
  <si>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</si>
  <si>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</si>
  <si>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</si>
  <si>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</si>
  <si>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</si>
  <si>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</si>
  <si>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</si>
  <si>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</si>
  <si>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</si>
  <si>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</si>
  <si>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</si>
  <si>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</si>
  <si>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</si>
  <si>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</si>
  <si>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</si>
  <si>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</si>
  <si>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</si>
  <si>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</si>
  <si>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</si>
  <si>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</si>
  <si>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</si>
  <si>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</si>
  <si>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</si>
  <si>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</si>
  <si>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</si>
  <si>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</si>
  <si>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</si>
  <si>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</si>
  <si>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</si>
  <si>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</si>
  <si>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</si>
  <si>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</si>
  <si>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</si>
  <si>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</si>
  <si>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</si>
  <si>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</si>
  <si>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</si>
  <si>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</si>
  <si>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</si>
  <si>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</si>
  <si>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</si>
  <si>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</si>
  <si>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</si>
  <si>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</si>
  <si>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</si>
  <si>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</si>
  <si>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</si>
  <si>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</si>
  <si>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</si>
  <si>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</si>
  <si>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</si>
  <si>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</si>
  <si>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</si>
  <si>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</si>
  <si>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</si>
  <si>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</si>
  <si>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</si>
  <si>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</si>
  <si>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</si>
  <si>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</si>
  <si>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</si>
  <si>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</si>
  <si>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</si>
  <si>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</si>
  <si>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</si>
  <si>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</si>
  <si>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</si>
  <si>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</si>
  <si>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</si>
  <si>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</si>
  <si>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</si>
  <si>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</si>
  <si>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</si>
  <si>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</si>
  <si>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</si>
  <si>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</si>
  <si>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</si>
  <si>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</si>
  <si>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</si>
  <si>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</si>
  <si>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</si>
  <si>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</si>
  <si>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</si>
  <si>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</si>
  <si>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</si>
  <si>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</si>
  <si>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</si>
  <si>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</si>
  <si>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</si>
  <si>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</si>
  <si>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</si>
  <si>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</si>
  <si>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</si>
  <si>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</si>
  <si>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</si>
  <si>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</si>
  <si>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</si>
  <si>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</si>
  <si>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</si>
  <si>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</si>
  <si>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</si>
  <si>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</si>
  <si>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</si>
  <si>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</si>
  <si>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</si>
  <si>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</si>
  <si>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</si>
  <si>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</si>
  <si>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</si>
  <si>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</si>
  <si>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</si>
  <si>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</si>
  <si>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</si>
  <si>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</si>
  <si>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</si>
  <si>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</si>
  <si>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</si>
  <si>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</si>
  <si>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</si>
  <si>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</si>
  <si>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</si>
  <si>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</si>
  <si>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</si>
  <si>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</si>
  <si>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</si>
  <si>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</si>
  <si>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</si>
  <si>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</si>
  <si>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</si>
  <si>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</si>
  <si>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</si>
  <si>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</si>
  <si>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</si>
  <si>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</si>
  <si>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</si>
  <si>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</si>
  <si>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</si>
  <si>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</si>
  <si>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</si>
  <si>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</si>
  <si>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</si>
  <si>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</si>
  <si>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</si>
  <si>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</si>
  <si>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</si>
  <si>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</si>
  <si>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</si>
  <si>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</si>
  <si>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</si>
  <si>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</si>
  <si>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</si>
  <si>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</si>
  <si>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</si>
  <si>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</si>
  <si>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</si>
  <si>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</si>
  <si>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</si>
  <si>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</si>
  <si>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</si>
  <si>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</si>
  <si>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</si>
  <si>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</si>
  <si>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</si>
  <si>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</si>
  <si>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</si>
  <si>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</si>
  <si>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</si>
  <si>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</si>
  <si>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PCM-20251117-00001129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</si>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</sst>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315.60987476851733</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45978.558300694443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45978.558300694443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45978.558300694443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45978.558300694443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45978.558300694443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45978.558300694443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45978.558300694443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45978.558300694443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45978.558300694443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45978.558300694443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45978.558300694443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45978.558300694443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45978.558300694443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45978.558300694443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45978.558300694443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45978.558300694443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45978.558300694443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45978.558300694443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45978.558300694443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45978.558300694443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45978.558300694443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45978.558300694443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45978.558300694443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45978.558300694443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45978.558300694443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45978.558300694443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45978.558300694443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45978.558300694443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45978.558300694443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45978.558300694443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45978.558300694443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45978.558300694443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45978.558300694443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45978.558300694443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45978.558300694443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45978.558300694443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45978.558300694443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45978.558300694443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45978.558300694443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45978.558300694443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45978.558300694443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45978.558300694443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45978.558300694443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45978.558300694443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45978.558300694443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45978.558300694443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45978.558300694443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45978.558300694443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45978.558300694443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45978.558300694443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45978.558300694443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45978.558300694443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45978.558300694443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45978.558300694443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45978.558300694443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45978.558300694443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45978.558300694443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45978.558300694443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45978.558300694443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45978.558300694443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45978.558300694443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45978.558300694443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45978.558300694443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45978.558300694443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45978.558300694443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45978.558300694443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45978.558300694443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45978.558300694443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45978.558300694443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45978.558300694443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45978.558300694443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45978.558300694443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tabSelected="1" workbookViewId="0">
      <pane ySplit="4" topLeftCell="A5"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153.558462731482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2.1219581018522149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25138</v>
      </c>
      <c r="E5" s="103" t="s">
        <v>39021</v>
      </c>
      <c r="F5" s="104"/>
      <c r="G5" s="105">
        <f ca="1">IFERROR(NOW()-F5,"-")</f>
        <v>45978.558300694443</v>
      </c>
      <c r="H5" s="104">
        <v>45978.539606481485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45978.558300694443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45978.558300694443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45978.558300694443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45978.558300694443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45978.558300694443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45978.558300694443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45978.558300694443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45978.558300694443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45978.558300694443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45978.558300694443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45978.558300694443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45978.558300694443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45978.558300694443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45978.558300694443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45978.558300694443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45978.558300694443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45978.558300694443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45978.558300694443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45978.558300694443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45978.558300694443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45978.558300694443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45978.558300694443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45978.558300694443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45978.558300694443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45978.558300694443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45978.558300694443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45978.558300694443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45978.558300694443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45978.558300694443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45978.558300694443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45978.558300694443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45978.558300694443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45978.558300694443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45978.558300694443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45978.558300694443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45978.558300694443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45978.558300694443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45978.558300694443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45978.558300694443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45978.558300694443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45978.558300694443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45978.558300694443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45978.558300694443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45978.558300694443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45978.558300694443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45978.558300694443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45978.558300694443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45978.558300694443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45978.558300694443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45978.558300694443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45978.558300694443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45978.558300694443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45978.558300694443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45978.558300694443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45978.558300694443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45978.558300694443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45978.558300694443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45978.558300694443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45978.558300694443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45978.558300694443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45978.558300694443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45978.558300694443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45978.558300694443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45978.558300694443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45978.558300694443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45978.558300694443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45978.558300694443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45978.558300694443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45978.558300694443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45978.558300694443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45978.558300694443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45978.558300694443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45978.558300694443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45978.558300694443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45978.558300694443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45978.558300694443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45978.558300694443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45978.558300694443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45978.558300694443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45978.558300694443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45978.558300694443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45978.558300694443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45978.558300694443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45978.558300694443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45978.558300694443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45978.558300694443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45978.558300694443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45978.558300694443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45978.558300694443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45978.558300694443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45978.558300694443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45978.558300694443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45978.558300694443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45978.558300694443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45978.558300694443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45978.558300694443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45978.558300694443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45978.558300694443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45978.558300694443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45978.558300694443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45978.558300694443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45978.558300694443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45978.558300694443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45978.558300694443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45978.558300694443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45978.558300694443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45978.558300694443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45978.558300694443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45978.558300694443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45978.558300694443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45978.558300694443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45978.558300694443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45978.558300694443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45978.558300694443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45978.558300694443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45978.558300694443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45978.558300694443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45978.558300694443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45978.558300694443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45978.558300694443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45978.558300694443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45978.558300694443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45978.558300694443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45978.558300694443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45978.558300694443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45978.558300694443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45978.558300694443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45978.558300694443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45978.558300694443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45978.558300694443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45978.558300694443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45978.558300694443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45978.558300694443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45978.558300694443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45978.558300694443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45978.558300694443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45978.558300694443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45978.558300694443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45978.558300694443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45978.558300694443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45978.558300694443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45978.558300694443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45978.558300694443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45978.558300694443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45978.558300694443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45978.558300694443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45978.558300694443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45978.558300694443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45978.558300694443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45978.558300694443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45978.558300694443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45978.558300694443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45978.558300694443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45978.558300694443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45978.558300694443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45978.558300694443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45978.558300694443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45978.558300694443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45978.558300694443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45978.558300694443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45978.558300694443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45978.558300694443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45978.558300694443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45978.558300694443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45978.558300694443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45978.558300694443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45978.558300694443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45978.558300694443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45978.558300694443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45978.558300694443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45978.558300694443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45978.558300694443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45978.558300694443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45978.558300694443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45978.558300694443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45978.558300694443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45978.558300694443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45978.558300694443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45978.558300694443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45978.558300694443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45978.558300694443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45978.558300694443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45978.558300694443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45978.558300694443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45978.558300694443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45978.558300694443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45978.558300694443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45978.558300694443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45978.558300694443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45978.558300694443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45978.558300694443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45978.558300694443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45978.558300694443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45978.558300694443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45978.558300694443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45978.558300694443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45978.558300694443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45978.558300694443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45978.558300694443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45978.558300694443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45978.558300694443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45978.558300694443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45978.558300694443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45978.558300694443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45978.558300694443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45978.558300694443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45978.558300694443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45978.558300694443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45978.558300694443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45978.558300694443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45978.558300694443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45978.558300694443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45978.558300694443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45978.558300694443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45978.558300694443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45978.558300694443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45978.558300694443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45978.558300694443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45978.558300694443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45978.558300694443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45978.558300694443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45978.558300694443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45978.558300694443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45978.558300694443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45978.558300694443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45978.558300694443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45978.558300694443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45978.558300694443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45978.558300694443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45978.558300694443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45978.558300694443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45978.558300694443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45978.558300694443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45978.558300694443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45978.558300694443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45978.558300694443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45978.558300694443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45978.558300694443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45978.558300694443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45978.558300694443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45978.558300694443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45978.558300694443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45978.558300694443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45978.558300694443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45978.558300694443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45978.558300694443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45978.558300694443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45978.558300694443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45978.558300694443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45978.558300694443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45978.558300694443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45978.558300694443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45978.558300694443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45978.558300694443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45978.558300694443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45978.558300694443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45978.558300694443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45978.558300694443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45978.558300694443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45978.558300694443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45978.558300694443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45978.558300694443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45978.558300694443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45978.558300694443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45978.558300694443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45978.558300694443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45978.558300694443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45978.558300694443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45978.558300694443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45978.558300694443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45978.558300694443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45978.558300694443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45978.558300694443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45978.558300694443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45978.558300694443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45978.558300694443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45978.558300694443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45978.558300694443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45978.558300694443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45978.558300694443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45978.558300694443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45978.558300694443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45978.558300694443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45978.558300694443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45978.558300694443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45978.558300694443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45978.558300694443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45978.558300694443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45978.558300694443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45978.558300694443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45978.558300694443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45978.558300694443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45978.558300694443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45978.558300694443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45978.558300694443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45978.558300694443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45978.558300694443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45978.558300694443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45978.558300694443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45978.558300694443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45978.558300694443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45978.558300694443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45978.558300694443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45978.558300694443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45978.558300694443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45978.558300694443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45978.558300694443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45978.558300694443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45978.558300694443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45978.558300694443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45978.558300694443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45978.558300694443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45978.558300694443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45978.558300694443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45978.558300694443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45978.558300694443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45978.558300694443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45978.558300694443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45978.558300694443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45978.558300694443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45978.558300694443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45978.558300694443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45978.558300694443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45978.558300694443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45978.558300694443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45978.558300694443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45978.558300694443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45978.558300694443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45978.558300694443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45978.558300694443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45978.558300694443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45978.558300694443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45978.558300694443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45978.558300694443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45978.558300694443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45978.558300694443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45978.558300694443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45978.558300694443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45978.558300694443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45978.558300694443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45978.558300694443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45978.558300694443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45978.558300694443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45978.558300694443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45978.558300694443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45978.558300694443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45978.558300694443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45978.558300694443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45978.558300694443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45978.558300694443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45978.558300694443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45978.558300694443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45978.558300694443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45978.558300694443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45978.558300694443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45978.558300694443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45978.558300694443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45978.558300694443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45978.558300694443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45978.558300694443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45978.558300694443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45978.558300694443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45978.558300694443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45978.558300694443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45978.558300694443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45978.558300694443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45978.558300694443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45978.558300694443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45978.558300694443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45978.558300694443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45978.558300694443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45978.558300694443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45978.558300694443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45978.558300694443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45978.558300694443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45978.558300694443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45978.558300694443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45978.558300694443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45978.558300694443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45978.558300694443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45978.558300694443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45978.558300694443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45978.558300694443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45978.558300694443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45978.558300694443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45978.558300694443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45978.558300694443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45978.558300694443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45978.558300694443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45978.558300694443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45978.558300694443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45978.558300694443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45978.558300694443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45978.558300694443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45978.558300694443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45978.558300694443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45978.558300694443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45978.558300694443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45978.558300694443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45978.558300694443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45978.558300694443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45978.558300694443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45978.558300694443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45978.558300694443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45978.558300694443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45978.558300694443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45978.558300694443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45978.558300694443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45978.558300694443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45978.558300694443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45978.558300694443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45978.558300694443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45978.558300694443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45978.558300694443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45978.558300694443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45978.558300694443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45978.558300694443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45978.558300694443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45978.558300694443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45978.558300694443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45978.558300694443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45978.558300694443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45978.558300694443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45978.558300694443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45978.558300694443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45978.558300694443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45978.558300694443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45978.558300694443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45978.558300694443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45978.558300694443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45978.558300694443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45978.558300694443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45978.558300694443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45978.558300694443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45978.558300694443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45978.558300694443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45978.558300694443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45978.558300694443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45978.558300694443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45978.558300694443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45978.558300694443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45978.558300694443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45978.558300694443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45978.558300694443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45978.558300694443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45978.558300694443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45978.558300694443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45978.558300694443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45978.558300694443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45978.558300694443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45978.558300694443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45978.558300694443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45978.558300694443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45978.558300694443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45978.558300694443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45978.558300694443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45978.558300694443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45978.558300694443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45978.558300694443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45978.558300694443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45978.558300694443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45978.558300694443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45978.558300694443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45978.558300694443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45978.558300694443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45978.558300694443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45978.558300694443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45978.558300694443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45978.558300694443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45978.558300694443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45978.558300694443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45978.558300694443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45978.558300694443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45978.558300694443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45978.558300694443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45978.558300694443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45978.558300694443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45978.558300694443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45978.558300694443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45978.558300694443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45978.558300694443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45978.558300694443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45978.558300694443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45978.558300694443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45978.558300694443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45978.558300694443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45978.558300694443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45978.558300694443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45978.558300694443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45978.558300694443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45978.558300694443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45978.558300694443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45978.558300694443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45978.558300694443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45978.558300694443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45978.558300694443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45978.558300694443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45978.558300694443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45978.558300694443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45978.558300694443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45978.558300694443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45978.558300694443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45978.558300694443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45978.558300694443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45978.558300694443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45978.558300694443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45978.558300694443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45978.558300694443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45978.558300694443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45978.558300694443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45978.558300694443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45978.558300694443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45978.558300694443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45978.558300694443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45978.558300694443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45978.558300694443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45978.558300694443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45978.558300694443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45978.558300694443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45978.558300694443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45978.558300694443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45978.558300694443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45978.558300694443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45978.558300694443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45978.558300694443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45978.558300694443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45978.558300694443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45978.558300694443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45978.558300694443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45978.558300694443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45978.558300694443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45978.558300694443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45978.558300694443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45978.558300694443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45978.558300694443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45978.558300694443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45978.558300694443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45978.558300694443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45978.558300694443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45978.558300694443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45978.558300694443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45978.558300694443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45978.558300694443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45978.558300694443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45978.558300694443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45978.558300694443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45978.558300694443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45978.558300694443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45978.558300694443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45978.558300694443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45978.558300694443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45978.558300694443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45978.558300694443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45978.558300694443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45978.558300694443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45978.558300694443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45978.558300694443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45978.558300694443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45978.558300694443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45978.558300694443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45978.558300694443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45978.558300694443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45978.558300694443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45978.558300694443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45978.558300694443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45978.558300694443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45978.558300694443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45978.558300694443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45978.558300694443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45978.558300694443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45978.558300694443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45978.558300694443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45978.558300694443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45978.558300694443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45978.558300694443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45978.558300694443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45978.558300694443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45978.558300694443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45978.558300694443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45978.558300694443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45978.558300694443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45978.558300694443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45978.558300694443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45978.558300694443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45978.558300694443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45978.558300694443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45978.558300694443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45978.558300694443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45978.558300694443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45978.558300694443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45978.558300694443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45978.558300694443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45978.558300694443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45978.558300694443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45978.558300694443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45978.558300694443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45978.558300694443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45978.558300694443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45978.558300694443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45978.558300694443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45978.558300694443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45978.558300694443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45978.558300694443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45978.558300694443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45978.558300694443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45978.558300694443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45978.558300694443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45978.558300694443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45978.558300694443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45978.558300694443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45978.558300694443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45978.558300694443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45978.558300694443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45978.558300694443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45978.558300694443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45978.558300694443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45978.558300694443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45978.558300694443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45978.558300694443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45978.558300694443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45978.558300694443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45978.558300694443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45978.558300694443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45978.558300694443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45978.558300694443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45978.558300694443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45978.558300694443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45978.558300694443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45978.558300694443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45978.558300694443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45978.558300694443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45978.558300694443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45978.558300694443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45978.558300694443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45978.558300694443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45978.558300694443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45978.558300694443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45978.558300694443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45978.558300694443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45978.558300694443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45978.558300694443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45978.558300694443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45978.558300694443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45978.558300694443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45978.558300694443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45978.558300694443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45978.558300694443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45978.558300694443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45978.558300694443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45978.558300694443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45978.558300694443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45978.558300694443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45978.558300694443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45978.558300694443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45978.558300694443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45978.558300694443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45978.558300694443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45978.558300694443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45978.558300694443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45978.558300694443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45978.558300694443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45978.558300694443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45978.558300694443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45978.558300694443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45978.558300694443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45978.558300694443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45978.558300694443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45978.558300694443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45978.558300694443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45978.558300694443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45978.558300694443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45978.558300694443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45978.558300694443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45978.558300694443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45978.558300694443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45978.558300694443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45978.558300694443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45978.558300694443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45978.558300694443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45978.558300694443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45978.558300694443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45978.558300694443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45978.558300694443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45978.558300694443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45978.558300694443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45978.558300694443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45978.558300694443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45978.558300694443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45978.558300694443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45978.558300694443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45978.558300694443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45978.558300694443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45978.558300694443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45978.558300694443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45978.558300694443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45978.558300694443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45978.558300694443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45978.558300694443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45978.558300694443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45978.558300694443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45978.558300694443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45978.558300694443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45978.558300694443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45978.558300694443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45978.558300694443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45978.558300694443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45978.558300694443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45978.558300694443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45978.558300694443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45978.558300694443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45978.558300694443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45978.558300694443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45978.558300694443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45978.558300694443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45978.558300694443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45978.558300694443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45978.558300694443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45978.558300694443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45978.558300694443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45978.558300694443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45978.558300694443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45978.558300694443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45978.558300694443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45978.558300694443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45978.558300694443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45978.558300694443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45978.558300694443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45978.558300694443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45978.558300694443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45978.558300694443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45978.558300694443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45978.558300694443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45978.558300694443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45978.558300694443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45978.558300694443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45978.558300694443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45978.558300694443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45978.558300694443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45978.558300694443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45978.558300694443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45978.558300694443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45978.558300694443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45978.558300694443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45978.558300694443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45978.558300694443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45978.558300694443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45978.558300694443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45978.558300694443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45978.558300694443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45978.558300694443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45978.558300694443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45978.558300694443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45978.558300694443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45978.558300694443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45978.558300694443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45978.558300694443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45978.558300694443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45978.558300694443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45978.558300694443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45978.558300694443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45978.558300694443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45978.558300694443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45978.558300694443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45978.558300694443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45978.558300694443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45978.558300694443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45978.558300694443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45978.558300694443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45978.558300694443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45978.558300694443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45978.558300694443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45978.558300694443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45978.558300694443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45978.558300694443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45978.558300694443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45978.558300694443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45978.558300694443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45978.558300694443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45978.558300694443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45978.558300694443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45978.558300694443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45978.558300694443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45978.558300694443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45978.558300694443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45978.558300694443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45978.558300694443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45978.558300694443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45978.558300694443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45978.558300694443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45978.558300694443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45978.558300694443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45978.558300694443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45978.558300694443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45978.558300694443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45978.558300694443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45978.558300694443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45978.558300694443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45978.558300694443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45978.558300694443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45978.558300694443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45978.558300694443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45978.558300694443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45978.558300694443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45978.558300694443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45978.558300694443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45978.558300694443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45978.558300694443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45978.558300694443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45978.558300694443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45978.558300694443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45978.558300694443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45978.558300694443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45978.558300694443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45978.558300694443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45978.558300694443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45978.558300694443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45978.558300694443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45978.558300694443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45978.558300694443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45978.558300694443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45978.558300694443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45978.558300694443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45978.558300694443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45978.558300694443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45978.558300694443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45978.558300694443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45978.558300694443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45978.558300694443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45978.558300694443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45978.558300694443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45978.558300694443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45978.558300694443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45978.558300694443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45978.558300694443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45978.558300694443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45978.558300694443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45978.558300694443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45978.558300694443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45978.558300694443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45978.558300694443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45978.558300694443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45978.558300694443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45978.558300694443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45978.558300694443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45978.558300694443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45978.558300694443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45978.558300694443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45978.558300694443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45978.558300694443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45978.558300694443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45978.558300694443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45978.558300694443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45978.558300694443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45978.558300694443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45978.558300694443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45978.558300694443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45978.558300694443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45978.558300694443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45978.558300694443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45978.558300694443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45978.558300694443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45978.558300694443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45978.558300694443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45978.558300694443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45978.558300694443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45978.558300694443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45978.558300694443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45978.558300694443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45978.558300694443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45978.558300694443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45978.558300694443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45978.558300694443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45978.558300694443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45978.558300694443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45978.558300694443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45978.558300694443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45978.558300694443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45978.558300694443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45978.558300694443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45978.558300694443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45978.558300694443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45978.558300694443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45978.558300694443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45978.558300694443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45978.558300694443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45978.558300694443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45978.558300694443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45978.558300694443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45978.558300694443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45978.558300694443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45978.558300694443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45978.558300694443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45978.558300694443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45978.558300694443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45978.558300694443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45978.558300694443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45978.558300694443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45978.558300694443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45978.558300694443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45978.558300694443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45978.558300694443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45978.558300694443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45978.558300694443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45978.558300694443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45978.558300694443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45978.558300694443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45978.558300694443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45978.558300694443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45978.558300694443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45978.558300694443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45978.558300694443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45978.558300694443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45978.558300694443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45978.558300694443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45978.558300694443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45978.558300694443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45978.558300694443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45978.558300694443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45978.558300694443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45978.558300694443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45978.558300694443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45978.558300694443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45978.558300694443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45978.558300694443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45978.558300694443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45978.558300694443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45978.558300694443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45978.558300694443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45978.558300694443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45978.558300694443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45978.558300694443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45978.558300694443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45978.558300694443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45978.558300694443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45978.558300694443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45978.558300694443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45978.558300694443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45978.558300694443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45978.558300694443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45978.558300694443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45978.558300694443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45978.558300694443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45978.558300694443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45978.558300694443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45978.558300694443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45978.558300694443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45978.558300694443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45978.558300694443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45978.558300694443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45978.558300694443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45978.558300694443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45978.558300694443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45978.558300694443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45978.558300694443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45978.558300694443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45978.558300694443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45978.558300694443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45978.558300694443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45978.558300694443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45978.558300694443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45978.558300694443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45978.558300694443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45978.558300694443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45978.558300694443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45978.558300694443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45978.558300694443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45978.558300694443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45978.558300694443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45978.558300694443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45978.558300694443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45978.558300694443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45978.558300694443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45978.558300694443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45978.558300694443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45978.558300694443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45978.558300694443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45978.558300694443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45978.558300694443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45978.558300694443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45978.558300694443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45978.558300694443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45978.558300694443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45978.558300694443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45978.558300694443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45978.558300694443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45978.558300694443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45978.558300694443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45978.558300694443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45978.558300694443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45978.558300694443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45978.558300694443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45978.558300694443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45978.558300694443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45978.558300694443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45978.558300694443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45978.558300694443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45978.558300694443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45978.558300694443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45978.558300694443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45978.558300694443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45978.558300694443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45978.558300694443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45978.558300694443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45978.558300694443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45978.558300694443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45978.558300694443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45978.558300694443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45978.558300694443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45978.558300694443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45978.558300694443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45978.558300694443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45978.558300694443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45978.558300694443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45978.558300694443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45978.558300694443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45978.558300694443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45978.558300694443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45978.558300694443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45978.558300694443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45978.558300694443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45978.558300694443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45978.558300694443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45978.558300694443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45978.558300694443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45978.558300694443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45978.558300694443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45978.558300694443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45978.558300694443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45978.558300694443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45978.558300694443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45978.558300694443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45978.558300694443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45978.558300694443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45978.558300694443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45978.558300694443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45978.558300694443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45978.558300694443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45978.558300694443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45978.558300694443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45978.558300694443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45978.558300694443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45978.558300694443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45978.558300694443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45978.558300694443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45978.558300694443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45978.558300694443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45978.558300694443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45978.558300694443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45978.558300694443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45978.558300694443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45978.558300694443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45978.558300694443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45978.558300694443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45978.558300694443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45978.558300694443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45978.558300694443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45978.558300694443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45978.558300694443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45978.558300694443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45978.558300694443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45978.558300694443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45978.558300694443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45978.558300694443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45978.558300694443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45978.558300694443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45978.558300694443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45978.558300694443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45978.558300694443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45978.558300694443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45978.558300694443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45978.558300694443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45978.558300694443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45978.558300694443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45978.558300694443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45978.558300694443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45978.558300694443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45978.558300694443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45978.558300694443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45978.558300694443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45978.558300694443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45978.558300694443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45978.558300694443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45978.558300694443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45978.558300694443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45978.558300694443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45978.558300694443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45978.558300694443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45978.558300694443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45978.558300694443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45978.558300694443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45978.558300694443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45978.558300694443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45978.558300694443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45978.558300694443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45978.558300694443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45978.558300694443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45978.558300694443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45978.558300694443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45978.558300694443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45978.558300694443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45978.558300694443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45978.558300694443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45978.558300694443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45978.558300694443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45978.558300694443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45978.558300694443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45978.558300694443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45978.558300694443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45978.558300694443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45978.558300694443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45978.558300694443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45978.558300694443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45978.558300694443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45978.558300694443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45978.558300694443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45978.558300694443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45978.558300694443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45978.558300694443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45978.558300694443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45978.558300694443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45978.558300694443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45978.558300694443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45978.558300694443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45978.558300694443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45978.558300694443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45978.558300694443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45978.558300694443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45978.558300694443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45978.558300694443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45978.558300694443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45978.558300694443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45978.558300694443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45978.558300694443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45978.558300694443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45978.558300694443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45978.558300694443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45978.558300694443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45978.558300694443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45978.558300694443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45978.558300694443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45978.558300694443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45978.558300694443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45978.558300694443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45978.558300694443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45978.558300694443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45978.558300694443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45978.558300694443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45978.558300694443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45978.558300694443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45978.558300694443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45978.558300694443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45978.558300694443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45978.558300694443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45978.558300694443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45978.558300694443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45978.558300694443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45978.558300694443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45978.558300694443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45978.558300694443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45978.558300694443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45978.558300694443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45978.558300694443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45978.558300694443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45978.558300694443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45978.558300694443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45978.558300694443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45978.558300694443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45978.558300694443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45978.558300694443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45978.558300694443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45978.558300694443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45978.558300694443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45978.558300694443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45978.558300694443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45978.558300694443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45978.558300694443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45978.558300694443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45978.558300694443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45978.558300694443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45978.558300694443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45978.558300694443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45978.558300694443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45978.558300694443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45978.558300694443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45978.558300694443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45978.558300694443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45978.558300694443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45978.558300694443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45978.558300694443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45978.558300694443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45978.558300694443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45978.558300694443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45978.558300694443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45978.558300694443</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275.07758310184727</v>
      </c>
      <c r="H2" s="96">
        <v>45703.474768518521</v>
      </c>
      <c r="I2" s="96" t="str">
        <f>IFERROR(VLOOKUP(D2,DB!A:F,6,0),"")</f>
        <v>SCECO</v>
      </c>
      <c r="J2" s="96" t="str">
        <f>IFERROR(VLOOKUP(D2,DB!A:G,7,0),"")</f>
        <v>Dead</v>
      </c>
      <c r="K2" s="98" t="s">
        <v>39110</v>
      </c>
      <c r="L2" s="92" t="str">
        <f>IFERROR(VLOOKUP(D2,DB!A:I,9,0),"")</f>
        <v>Latis</v>
      </c>
    </row>
    <row r="3" spans="1:16" ht="29.25" customHeight="1">
      <c r="A3" s="114" t="s">
        <v>39111</v>
      </c>
      <c r="B3" s="114" t="str">
        <f>IFERROR(VLOOKUP(D3,DB!A:K,11,0),"")</f>
        <v>R4</v>
      </c>
      <c r="C3" s="94">
        <v>1</v>
      </c>
      <c r="D3" s="92" t="s">
        <v>36108</v>
      </c>
      <c r="E3" s="95" t="s">
        <v>39021</v>
      </c>
      <c r="F3" s="96">
        <v>45978.515497685185</v>
      </c>
      <c r="G3" s="97">
        <f ca="1">IFERROR(NOW()-F3,"")</f>
        <v>4.2803009258932434E-2</v>
      </c>
      <c r="H3" s="96">
        <v>45978.208923611113</v>
      </c>
      <c r="I3" s="114" t="str">
        <f>IFERROR(VLOOKUP(D3,DB!A:F,6,0),"")</f>
        <v>SCECO</v>
      </c>
      <c r="J3" s="114" t="str">
        <f>IFERROR(VLOOKUP(D3,DB!A:G,7,0),"")</f>
        <v>Dead</v>
      </c>
      <c r="K3" s="98" t="s">
        <v>39112</v>
      </c>
      <c r="L3" s="92" t="str">
        <f>IFERROR(VLOOKUP(D3,DB!A:I,9,0),"")</f>
        <v>Latis</v>
      </c>
    </row>
    <row r="4" spans="1:16" ht="15" customHeight="1">
      <c r="A4" s="114" t="s">
        <v>39113</v>
      </c>
      <c r="B4" s="114" t="str">
        <f>IFERROR(VLOOKUP(D4,DB!A:K,11,0),"")</f>
        <v>R4</v>
      </c>
      <c r="C4" s="94">
        <v>1</v>
      </c>
      <c r="D4" s="92" t="s">
        <v>29922</v>
      </c>
      <c r="E4" s="95" t="s">
        <v>39100</v>
      </c>
      <c r="F4" s="96">
        <v>45978.537835648145</v>
      </c>
      <c r="G4" s="97">
        <f ca="1">IFERROR(NOW()-F4,"")</f>
        <v>2.0465046298340894E-2</v>
      </c>
      <c r="H4" s="96">
        <v>45978.52983796296</v>
      </c>
      <c r="I4" s="114" t="str">
        <f>IFERROR(VLOOKUP(D4,DB!A:F,6,0),"")</f>
        <v>SCECO</v>
      </c>
      <c r="J4" s="114" t="str">
        <f>IFERROR(VLOOKUP(D4,DB!A:G,7,0),"")</f>
        <v>Weak</v>
      </c>
      <c r="K4" s="98" t="s">
        <v>39114</v>
      </c>
      <c r="L4" s="92" t="str">
        <f>IFERROR(VLOOKUP(D4,DB!A:I,9,0),"")</f>
        <v>Latis</v>
      </c>
    </row>
    <row r="5" spans="1:16" ht="15" customHeight="1">
      <c r="A5" s="114"/>
      <c r="B5" s="114" t="str">
        <f>IFERROR(VLOOKUP(D5,DB!A:K,11,0),"")</f>
        <v/>
      </c>
      <c r="C5" s="94"/>
      <c r="D5" s="92"/>
      <c r="E5" s="95"/>
      <c r="F5" s="96"/>
      <c r="G5" s="97">
        <f ca="1">IFERROR(NOW()-F5,"")</f>
        <v>45978.558300694443</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45978.558300694443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45978.558300694443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45978.558300694443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45978.558300694443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45978.558300694443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45978.558300694443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45978.558300694443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45978.558300694443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45978.558300694443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45978.558300694443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45978.558300694443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45978.558300694443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45978.558300694443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45978.558300694443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45978.558300694443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45978.558300694443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45978.558300694443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45978.558300694443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45978.558300694443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45978.558300694443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45978.558300694443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45978.558300694443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45978.558300694443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45978.558300694443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45978.558300694443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45978.558300694443</v>
      </c>
      <c r="H31" s="96"/>
      <c r="I31" s="114" t="str">
        <f>IFERROR(VLOOKUP(D31,DB!A:F,6,0),"")</f>
        <v/>
      </c>
      <c r="J31" s="114"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39115</v>
      </c>
      <c r="B2" s="37" t="str">
        <f>IFERROR(VLOOKUP(D2,DB!A:K,11,0),"")</f>
        <v>R5</v>
      </c>
      <c r="C2" s="37">
        <v>3</v>
      </c>
      <c r="D2" s="107" t="s">
        <v>36011</v>
      </c>
      <c r="E2" s="37" t="s">
        <v>39021</v>
      </c>
      <c r="F2" s="38">
        <v>45891.832060185188</v>
      </c>
      <c r="G2" s="109">
        <f ca="1">IFERROR(NOW()-F2,"")</f>
        <v>86.726240509255149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52.369423379626824</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29.897189583331055</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7">
        <v>45977.514803240738</v>
      </c>
      <c r="G5" s="112">
        <f t="shared" ref="G5:G9" ca="1" si="2">IFERROR(NOW()-F5,"")</f>
        <v>1.0434974537056405</v>
      </c>
      <c r="H5" s="137">
        <v>45977.468807870369</v>
      </c>
      <c r="I5" s="110" t="str">
        <f>IFERROR(VLOOKUP(D5,DB!A:F,6,0),"")</f>
        <v>SCECO</v>
      </c>
      <c r="J5" s="110" t="str">
        <f>IFERROR(VLOOKUP(D5,DB!A:G,7,0),"")</f>
        <v>Weak</v>
      </c>
      <c r="K5" s="110" t="s">
        <v>39122</v>
      </c>
      <c r="L5" s="110" t="str">
        <f>IFERROR(VLOOKUP(D5,DB!A:I,9,0),"")</f>
        <v>Latis</v>
      </c>
    </row>
    <row r="6" spans="1:13">
      <c r="A6" s="110"/>
      <c r="B6" s="110" t="str">
        <f>IFERROR(VLOOKUP(D6,DB!A:K,11,0),"")</f>
        <v/>
      </c>
      <c r="C6" s="110"/>
      <c r="D6" s="110"/>
      <c r="E6" s="110"/>
      <c r="F6" s="110"/>
      <c r="G6" s="110">
        <f t="shared" ca="1" si="2"/>
        <v>45978.558300694443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45978.558300694443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45978.558300694443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45978.558300694443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45978.558300694443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45978.558300694443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45978.558300694443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45978.558300694443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45978.558300694443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45978.558300694443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45978.558300694443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45978.558300694443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45978.558300694443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45978.558300694443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45978.558300694443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45978.558300694443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45978.558300694443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45978.558300694443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45978.558300694443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45978.558300694443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45978.558300694443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45978.558300694443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45978.558300694443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45978.558300694443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45978.558300694443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45978.558300694443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45978.558300694443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45978.558300694443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45978.558300694443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45978.558300694443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45978.558300694443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45978.558300694443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45978.558300694443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45978.558300694443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45978.558300694443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45978.558300694443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45978.558300694443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45978.558300694443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45978.558300694443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45978.558300694443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45978.558300694443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45978.558300694443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45978.558300694443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45978.558300694443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45978.558300694443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45978.558300694443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45978.558300694443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45978.558300694443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45978.558300694443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45978.558300694443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45978.558300694443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45978.558300694443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45978.558300694443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45978.558300694443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45978.558300694443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45978.558300694443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45978.558300694443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45978.558300694443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45978.558300694443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45978.558300694443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45978.558300694443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45978.558300694443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45978.558300694443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45978.558300694443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45978.558300694443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45978.558300694443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45978.558300694443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45978.558300694443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45978.558300694443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45978.558300694443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45978.558300694443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45978.558300694443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45978.558300694443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45978.558300694443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45978.558300694443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45978.558300694443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45978.558300694443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45978.558300694443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45978.558300694443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45978.558300694443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45978.558300694443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45978.558300694443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45978.558300694443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45978.558300694443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45978.558300694443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45978.558300694443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45978.558300694443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45978.558300694443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45978.558300694443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45978.558300694443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45978.558300694443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45978.558300694443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45978.558300694443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45978.558300694443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45978.558300694443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45978.558300694443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45978.558300694443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45978.558300694443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45978.558300694443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45978.558300694443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45978.558300694443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45978.558300694443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45978.558300694443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45978.558300694443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45978.558300694443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45978.558300694443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45978.558300694443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45978.558300694443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45978.558300694443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45978.558300694443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45978.558300694443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45978.558300694443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45978.558300694443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45978.558300694443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45978.558300694443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45978.558300694443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45978.558300694443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45978.558300694443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45978.558300694443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45978.558300694443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45978.558300694443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45978.558300694443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45978.558300694443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45978.558300694443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45978.558300694443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45978.558300694443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45978.558300694443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45978.558300694443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45978.558300694443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45978.558300694443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45978.558300694443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45978.558300694443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45978.558300694443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45978.558300694443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45978.558300694443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45978.558300694443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45978.558300694443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45978.558300694443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45978.558300694443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45978.558300694443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45978.558300694443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45978.558300694443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45978.558300694443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45978.558300694443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45978.558300694443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45978.558300694443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45978.558300694443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45978.558300694443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45978.558300694443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45978.558300694443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45978.558300694443</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39123</v>
      </c>
      <c r="B2" s="120" t="str">
        <f>IFERROR(VLOOKUP(D2,DB!A:K,11,0),"")</f>
        <v>R6</v>
      </c>
      <c r="C2" s="121">
        <v>1</v>
      </c>
      <c r="D2" s="120" t="s">
        <v>30938</v>
      </c>
      <c r="E2" s="110" t="s">
        <v>39021</v>
      </c>
      <c r="F2" s="122">
        <v>45977.926087962966</v>
      </c>
      <c r="G2" s="105">
        <f t="shared" ref="G2:G57" ca="1" si="0">IFERROR(NOW()-F2,"-")</f>
        <v>0.6322127314779209</v>
      </c>
      <c r="H2" s="122">
        <v>45978.034363425926</v>
      </c>
      <c r="I2" s="120" t="str">
        <f>IFERROR(VLOOKUP(D2,DB!A:F,6,0),"")</f>
        <v>SCECO</v>
      </c>
      <c r="J2" s="120" t="str">
        <f>IFERROR(VLOOKUP(D2,DB!A:G,7,0),"")</f>
        <v>Dead</v>
      </c>
      <c r="K2" s="123" t="s">
        <v>39124</v>
      </c>
      <c r="L2" s="124" t="str">
        <f>IFERROR(VLOOKUP(D2,DB!A:I,9,0),"")</f>
        <v>Latis</v>
      </c>
    </row>
    <row r="3" spans="1:16382" s="99" customFormat="1" ht="31.5" customHeight="1">
      <c r="A3" s="143" t="s">
        <v>39125</v>
      </c>
      <c r="B3" s="142" t="str">
        <f>IFERROR(VLOOKUP(D3,DB!A:K,11,0),"")</f>
        <v>R6</v>
      </c>
      <c r="C3" s="141">
        <v>7</v>
      </c>
      <c r="D3" s="142" t="s">
        <v>34591</v>
      </c>
      <c r="E3" s="110" t="s">
        <v>39100</v>
      </c>
      <c r="F3" s="140">
        <v>45978.508738425924</v>
      </c>
      <c r="G3" s="75">
        <f ca="1">IFERROR(NOW()-F3,"-")</f>
        <v>4.9562268519366626E-2</v>
      </c>
      <c r="H3" s="140">
        <v>45978.508738425924</v>
      </c>
      <c r="I3" s="142" t="str">
        <f>IFERROR(VLOOKUP(D3,DB!A:F,6,0),"")</f>
        <v>SCECO</v>
      </c>
      <c r="J3" s="142" t="str">
        <f>IFERROR(VLOOKUP(D3,DB!A:G,7,0),"")</f>
        <v>In progress</v>
      </c>
      <c r="K3" s="139" t="s">
        <v>39126</v>
      </c>
      <c r="L3" s="138" t="str">
        <f>IFERROR(VLOOKUP(D3,DB!A:I,9,0),"")</f>
        <v>Latis</v>
      </c>
    </row>
    <row r="4" spans="1:16382" ht="31.5" customHeight="1">
      <c r="A4" s="119"/>
      <c r="B4" s="120" t="str">
        <f>IFERROR(VLOOKUP(D4,DB!A:K,11,0),"")</f>
        <v/>
      </c>
      <c r="C4" s="121"/>
      <c r="D4" s="120"/>
      <c r="E4" s="110"/>
      <c r="F4" s="122"/>
      <c r="G4" s="105">
        <f t="shared" ca="1" si="0"/>
        <v>45978.558300694443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45978.558300694443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45978.558300694443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45978.558300694443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45978.558300694443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45978.558300694443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45978.558300694443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45978.558300694443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45978.558300694443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45978.558300694443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45978.558300694443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45978.558300694443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45978.558300694443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45978.558300694443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45978.558300694443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45978.558300694443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45978.558300694443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45978.558300694443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45978.558300694443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45978.558300694443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45978.558300694443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45978.558300694443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45978.558300694443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45978.558300694443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45978.558300694443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45978.558300694443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45978.558300694443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45978.558300694443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45978.558300694443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45978.558300694443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45978.558300694443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45978.558300694443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45978.558300694443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45978.558300694443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45978.558300694443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45978.558300694443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45978.558300694443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45978.558300694443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45978.558300694443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45978.558300694443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45978.558300694443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45978.558300694443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45978.558300694443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45978.558300694443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45978.558300694443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45978.558300694443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45978.558300694443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45978.558300694443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45978.558300694443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45978.558300694443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45978.558300694443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45978.558300694443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45978.558300694443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45978.558300694443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45978.558300694443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45978.558300694443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45978.558300694443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45978.558300694443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45978.558300694443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45978.558300694443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45978.558300694443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45978.558300694443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45978.558300694443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45978.558300694443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45978.558300694443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45978.558300694443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45978.558300694443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45978.558300694443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45978.558300694443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45978.558300694443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45978.558300694443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45978.558300694443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45978.558300694443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45978.558300694443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45978.558300694443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45978.558300694443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45978.558300694443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45978.558300694443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45978.558300694443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45978.558300694443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45978.558300694443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45978.558300694443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45978.558300694443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45978.558300694443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45978.558300694443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45978.558300694443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45978.558300694443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45978.558300694443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2025-11-17T10:25:04Z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