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10" documentId="13_ncr:1_{F6CB121F-512D-4AA6-A0C1-0FB36C537598}" xr6:coauthVersionLast="47" xr6:coauthVersionMax="47" xr10:uidLastSave="{83C2FE12-74B3-4E5A-B25C-A1F9B72282B8}"/>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<sst xmlns="http://schemas.openxmlformats.org/spreadsheetml/2006/main" count="180324" uniqueCount="39131">
  <si>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</si>
  <si>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</si>
  <si>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</si>
  <si>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</si>
  <si>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</si>
  <si>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</si>
  <si>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</si>
  <si>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</si>
  <si>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</si>
  <si>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</si>
  <si>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</si>
  <si>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</si>
  <si>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</si>
  <si>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</si>
  <si>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</si>
  <si>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</si>
  <si>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</si>
  <si>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</si>
  <si>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</si>
  <si>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</si>
  <si>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</si>
  <si>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</si>
  <si>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</si>
  <si>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</si>
  <si>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</si>
  <si>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</si>
  <si>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</si>
  <si>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</si>
  <si>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</si>
  <si>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</si>
  <si>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</si>
  <si>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</si>
  <si>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</si>
  <si>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</si>
  <si>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</si>
  <si>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</si>
  <si>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</si>
  <si>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</si>
  <si>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</si>
  <si>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</si>
  <si>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</si>
  <si>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</si>
  <si>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</si>
  <si>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</si>
  <si>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</si>
  <si>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</si>
  <si>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</si>
  <si>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</si>
  <si>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</si>
  <si>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</si>
  <si>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</si>
  <si>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</si>
  <si>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</si>
  <si>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</si>
  <si>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</si>
  <si>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</si>
  <si>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</si>
  <si>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</si>
  <si>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</si>
  <si>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</si>
  <si>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</si>
  <si>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</si>
  <si>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</si>
  <si>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</si>
  <si>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</si>
  <si>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</si>
  <si>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</si>
  <si>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</si>
  <si>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</si>
  <si>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</si>
  <si>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</si>
  <si>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</si>
  <si>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</si>
  <si>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</si>
  <si>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</si>
  <si>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</si>
  <si>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</si>
  <si>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</si>
  <si>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</si>
  <si>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</si>
  <si>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</si>
  <si>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</si>
  <si>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</si>
  <si>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</si>
  <si>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</si>
  <si>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</si>
  <si>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</si>
  <si>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</si>
  <si>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</si>
  <si>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</si>
  <si>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</si>
  <si>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</si>
  <si>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</si>
  <si>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</si>
  <si>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</si>
  <si>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</si>
  <si>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</si>
  <si>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</si>
  <si>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</si>
  <si>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</si>
  <si>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</si>
  <si>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</si>
  <si>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</si>
  <si>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</si>
  <si>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</si>
  <si>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</si>
  <si>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</si>
  <si>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</si>
  <si>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</si>
  <si>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</si>
  <si>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</si>
  <si>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</si>
  <si>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</si>
  <si>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</si>
  <si>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</si>
  <si>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</si>
  <si>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</si>
  <si>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</si>
  <si>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</si>
  <si>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</si>
  <si>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</si>
  <si>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</si>
  <si>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</si>
  <si>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</si>
  <si>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</si>
  <si>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</si>
  <si>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</si>
  <si>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</si>
  <si>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</si>
  <si>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</si>
  <si>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</si>
  <si>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</si>
  <si>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</si>
  <si>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</si>
  <si>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</si>
  <si>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</si>
  <si>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</si>
  <si>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</si>
  <si>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</si>
  <si>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</si>
  <si>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</si>
  <si>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</si>
  <si>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</si>
  <si>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</si>
  <si>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</si>
  <si>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</si>
  <si>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</si>
  <si>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</si>
  <si>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</si>
  <si>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</si>
  <si>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</si>
  <si>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</si>
  <si>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</si>
  <si>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</si>
  <si>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</si>
  <si>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</si>
  <si>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</si>
  <si>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</si>
  <si>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</si>
  <si>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</si>
  <si>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</si>
  <si>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</si>
  <si>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</si>
  <si>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</si>
  <si>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</si>
  <si>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</si>
  <si>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</si>
  <si>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</si>
  <si>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</si>
  <si>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</si>
  <si>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</si>
  <si>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</si>
  <si>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</si>
  <si>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</si>
  <si>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</si>
  <si>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</si>
  <si>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</si>
  <si>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</si>
  <si>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</si>
  <si>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</si>
  <si>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</si>
  <si>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</si>
  <si>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</si>
  <si>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</si>
  <si>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</si>
  <si>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</si>
  <si>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</si>
  <si>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</si>
  <si>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</si>
  <si>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</si>
  <si>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</si>
  <si>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</si>
  <si>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</si>
  <si>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</si>
  <si>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</si>
  <si>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</si>
  <si>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</si>
  <si>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</si>
  <si>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</si>
  <si>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</si>
  <si>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</si>
  <si>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</si>
  <si>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</si>
  <si>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</si>
  <si>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</si>
  <si>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</si>
  <si>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</si>
  <si>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</si>
  <si>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</si>
  <si>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</si>
  <si>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</si>
  <si>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</si>
  <si>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</si>
  <si>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</si>
  <si>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</si>
  <si>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</si>
  <si>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</si>
  <si>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</si>
  <si>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</si>
  <si>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</si>
  <si>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</si>
  <si>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</si>
  <si>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</si>
  <si>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</si>
  <si>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</si>
  <si>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</si>
  <si>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</si>
  <si>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</si>
  <si>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</si>
  <si>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</si>
  <si>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</si>
  <si>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</si>
  <si>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</si>
  <si>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</si>
  <si>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</si>
  <si>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</si>
  <si>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</si>
  <si>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</si>
  <si>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</si>
  <si>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</si>
  <si>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</si>
  <si>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</si>
  <si>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</si>
  <si>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</si>
  <si>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</si>
  <si>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</si>
  <si>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</si>
  <si>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</si>
  <si>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</si>
  <si>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</si>
  <si>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</si>
  <si>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</si>
  <si>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</si>
  <si>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</si>
  <si>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</si>
  <si>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</si>
  <si>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</si>
  <si>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</si>
  <si>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</si>
  <si>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</si>
  <si>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</si>
  <si>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</si>
  <si>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</si>
  <si>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</si>
  <si>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</si>
  <si>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</si>
  <si>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</si>
  <si>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</si>
  <si>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</si>
  <si>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</si>
  <si>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</si>
  <si>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</si>
  <si>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</si>
  <si>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</si>
  <si>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</si>
  <si>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</si>
  <si>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</si>
  <si>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</si>
  <si>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</si>
  <si>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</si>
  <si>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</si>
  <si>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</si>
  <si>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</si>
  <si>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</si>
  <si>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</si>
  <si>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</si>
  <si>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</si>
  <si>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</si>
  <si>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</si>
  <si>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</si>
  <si>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</si>
  <si>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</si>
  <si>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</si>
  <si>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</si>
  <si>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</si>
  <si>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</si>
  <si>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</si>
  <si>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</si>
  <si>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</si>
  <si>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</si>
  <si>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</si>
  <si>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</si>
  <si>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</si>
  <si>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</si>
  <si>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</si>
  <si>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</si>
  <si>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</si>
  <si>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</si>
  <si>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</si>
  <si>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</si>
  <si>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</si>
  <si>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</si>
  <si>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</si>
  <si>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</si>
  <si>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</si>
  <si>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</si>
  <si>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</si>
  <si>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</si>
  <si>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</si>
  <si>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</si>
  <si>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</si>
  <si>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</si>
  <si>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</si>
  <si>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</si>
  <si>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</si>
  <si>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</si>
  <si>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</si>
  <si>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</si>
  <si>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</si>
  <si>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</si>
  <si>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</si>
  <si>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</si>
  <si>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</si>
  <si>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</si>
  <si>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</si>
  <si>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</si>
  <si>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</si>
  <si>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</si>
  <si>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</si>
  <si>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</si>
  <si>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</si>
  <si>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</si>
  <si>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</si>
  <si>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</si>
  <si>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</si>
  <si>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</si>
  <si>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</si>
  <si>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</si>
  <si>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</si>
  <si>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</si>
  <si>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</si>
  <si>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</si>
  <si>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</si>
  <si>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</si>
  <si>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</si>
  <si>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</si>
  <si>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</si>
  <si>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</si>
  <si>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</si>
  <si>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</si>
  <si>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</si>
  <si>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</si>
  <si>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</si>
  <si>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</si>
  <si>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</si>
  <si>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</si>
  <si>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</si>
  <si>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</si>
  <si>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</si>
  <si>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</si>
  <si>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</si>
  <si>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</si>
  <si>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</si>
  <si>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</si>
  <si>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</si>
  <si>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</si>
  <si>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</si>
  <si>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</si>
  <si>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</si>
  <si>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</si>
  <si>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</si>
  <si>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</si>
  <si>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</si>
  <si>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</si>
  <si>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</si>
  <si>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</si>
  <si>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</si>
  <si>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</si>
  <si>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</si>
  <si>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</si>
  <si>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</si>
  <si>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</si>
  <si>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</si>
  <si>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</si>
  <si>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</si>
  <si>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</si>
  <si>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</si>
  <si>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</si>
  <si>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</si>
  <si>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</si>
  <si>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</si>
  <si>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</si>
  <si>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</si>
  <si>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</si>
  <si>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</si>
  <si>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</si>
  <si>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</si>
  <si>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</si>
  <si>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</si>
  <si>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</si>
  <si>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</si>
  <si>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</si>
  <si>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</si>
  <si>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</si>
  <si>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</si>
  <si>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</si>
  <si>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</si>
  <si>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</si>
  <si>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</si>
  <si>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</si>
  <si>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</si>
  <si>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</si>
  <si>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</si>
  <si>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</si>
  <si>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</si>
  <si>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</si>
  <si>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</si>
  <si>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</si>
  <si>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</si>
  <si>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</si>
  <si>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</si>
  <si>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</si>
  <si>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</si>
  <si>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</si>
  <si>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</si>
  <si>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</si>
  <si>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</si>
  <si>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</si>
  <si>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</si>
  <si>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</si>
  <si>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</si>
  <si>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</si>
  <si>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</si>
  <si>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</si>
  <si>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</si>
  <si>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</si>
  <si>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</si>
  <si>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</si>
  <si>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</si>
  <si>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</si>
  <si>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</si>
  <si>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</si>
  <si>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</si>
  <si>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</si>
  <si>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</si>
  <si>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</si>
  <si>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</si>
  <si>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</si>
  <si>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</si>
  <si>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</si>
  <si>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</si>
  <si>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</si>
  <si>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</si>
  <si>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</si>
  <si>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</si>
  <si>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</si>
  <si>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</si>
  <si>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</si>
  <si>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</si>
  <si>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</si>
  <si>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</si>
  <si>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</si>
  <si>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</si>
  <si>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</si>
  <si>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</si>
  <si>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</si>
  <si>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</si>
  <si>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</si>
  <si>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</si>
  <si>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</si>
  <si>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</si>
  <si>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</si>
  <si>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</si>
  <si>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</si>
  <si>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</si>
  <si>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</si>
  <si>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</si>
  <si>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</si>
  <si>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</si>
  <si>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</si>
  <si>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</si>
  <si>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</si>
  <si>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</si>
  <si>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</si>
  <si>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</si>
  <si>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</si>
  <si>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</si>
  <si>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</si>
  <si>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</si>
  <si>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</si>
  <si>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</si>
  <si>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</si>
  <si>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</si>
  <si>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</si>
  <si>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</si>
  <si>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</si>
  <si>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</si>
  <si>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</si>
  <si>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</si>
  <si>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</si>
  <si>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</si>
  <si>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</si>
  <si>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</si>
  <si>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</si>
  <si>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</si>
  <si>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</si>
  <si>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</si>
  <si>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</si>
  <si>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</si>
  <si>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</si>
  <si>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</si>
  <si>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</si>
  <si>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</si>
  <si>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</si>
  <si>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</si>
  <si>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</si>
  <si>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</si>
  <si>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</si>
  <si>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</si>
  <si>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</si>
  <si>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</si>
  <si>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</si>
  <si>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</si>
  <si>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</si>
  <si>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</si>
  <si>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</si>
  <si>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</si>
  <si>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</si>
  <si>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</si>
  <si>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</si>
  <si>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</si>
  <si>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</si>
  <si>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</si>
  <si>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</si>
  <si>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</si>
  <si>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</si>
  <si>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</si>
  <si>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</si>
  <si>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</si>
  <si>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</si>
  <si>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</si>
  <si>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</si>
  <si>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</si>
  <si>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</si>
  <si>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</si>
  <si>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</si>
  <si>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</si>
  <si>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</si>
  <si>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</si>
  <si>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</si>
  <si>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</si>
  <si>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</si>
  <si>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</si>
  <si>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</si>
  <si>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</si>
  <si>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</si>
  <si>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</si>
  <si>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</si>
  <si>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</si>
  <si>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</si>
  <si>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</si>
  <si>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</si>
  <si>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</si>
  <si>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</si>
  <si>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</si>
  <si>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</si>
  <si>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</si>
  <si>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</si>
  <si>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</si>
  <si>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</si>
  <si>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</si>
  <si>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</si>
  <si>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</si>
  <si>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</si>
  <si>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</si>
  <si>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</si>
  <si>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</si>
  <si>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</si>
  <si>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</si>
  <si>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</si>
  <si>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</si>
  <si>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</si>
  <si>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</si>
  <si>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</si>
  <si>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</si>
  <si>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</si>
  <si>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</si>
  <si>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</si>
  <si>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</si>
  <si>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</si>
  <si>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</si>
  <si>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</si>
  <si>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</si>
  <si>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</si>
  <si>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</si>
  <si>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</si>
  <si>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</si>
  <si>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</si>
  <si>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</si>
  <si>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</si>
  <si>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</si>
  <si>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</si>
  <si>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</si>
  <si>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</si>
  <si>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</si>
  <si>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</si>
  <si>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</si>
  <si>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</si>
  <si>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</si>
  <si>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</si>
  <si>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</si>
  <si>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</si>
  <si>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</si>
  <si>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</si>
  <si>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</si>
  <si>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</si>
  <si>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</si>
  <si>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</si>
  <si>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</si>
  <si>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</si>
  <si>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</si>
  <si>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</si>
  <si>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</si>
  <si>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</si>
  <si>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</si>
  <si>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</si>
  <si>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</si>
  <si>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</si>
  <si>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</si>
  <si>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</si>
  <si>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</si>
  <si>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</si>
  <si>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</si>
  <si>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</si>
  <si>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</si>
  <si>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</si>
  <si>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</si>
  <si>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</si>
  <si>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</si>
  <si>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</si>
  <si>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</si>
  <si>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</si>
  <si>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</si>
  <si>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</si>
  <si>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</si>
  <si>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</si>
  <si>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</si>
  <si>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</si>
  <si>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</si>
  <si>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</si>
  <si>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</si>
  <si>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</si>
  <si>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</si>
  <si>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</si>
  <si>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</si>
  <si>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</si>
  <si>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</si>
  <si>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</si>
  <si>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</si>
  <si>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</si>
  <si>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</si>
  <si>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</si>
  <si>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</si>
  <si>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</si>
  <si>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</si>
  <si>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</si>
  <si>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</si>
  <si>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</si>
  <si>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</si>
  <si>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</si>
  <si>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</si>
  <si>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</si>
  <si>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</si>
  <si>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</si>
  <si>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</si>
  <si>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</si>
  <si>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</si>
  <si>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</si>
  <si>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</si>
  <si>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</si>
  <si>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</si>
  <si>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</si>
  <si>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</si>
  <si>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</si>
  <si>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</si>
  <si>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</si>
  <si>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</si>
  <si>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</si>
  <si>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</si>
  <si>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</si>
  <si>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</si>
  <si>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</si>
  <si>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</si>
  <si>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</si>
  <si>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</si>
  <si>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</si>
  <si>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</si>
  <si>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</si>
  <si>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</si>
  <si>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</si>
  <si>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</si>
  <si>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</si>
  <si>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</si>
  <si>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</si>
  <si>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</si>
  <si>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</si>
  <si>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</si>
  <si>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</si>
  <si>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</si>
  <si>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</si>
  <si>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</si>
  <si>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</si>
  <si>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</si>
  <si>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</si>
  <si>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</si>
  <si>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</si>
  <si>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</si>
  <si>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</si>
  <si>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</si>
  <si>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</si>
  <si>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</si>
  <si>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</si>
  <si>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</si>
  <si>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</si>
  <si>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</si>
  <si>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</si>
  <si>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</si>
  <si>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</si>
  <si>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</si>
  <si>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</si>
  <si>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</si>
  <si>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</si>
  <si>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</si>
  <si>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</si>
  <si>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</si>
  <si>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</si>
  <si>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</si>
  <si>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</si>
  <si>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</si>
  <si>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</si>
  <si>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</si>
  <si>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</si>
  <si>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</si>
  <si>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</si>
  <si>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</si>
  <si>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</si>
  <si>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</si>
  <si>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</si>
  <si>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</si>
  <si>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</si>
  <si>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</si>
  <si>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</si>
  <si>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</si>
  <si>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</si>
  <si>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</si>
  <si>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</si>
  <si>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</si>
  <si>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</si>
  <si>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</si>
  <si>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</si>
  <si>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</si>
  <si>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</si>
  <si>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</si>
  <si>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</si>
  <si>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</si>
  <si>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</si>
  <si>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</si>
  <si>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</si>
  <si>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</si>
  <si>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</si>
  <si>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</si>
  <si>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</si>
  <si>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</si>
  <si>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</si>
  <si>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</si>
  <si>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</si>
  <si>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</si>
  <si>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</si>
  <si>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</si>
  <si>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</si>
  <si>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</si>
  <si>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</si>
  <si>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</si>
  <si>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</si>
  <si>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</si>
  <si>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</si>
  <si>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</si>
  <si>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</si>
  <si>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</si>
  <si>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</si>
  <si>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</si>
  <si>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</si>
  <si>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</si>
  <si>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</si>
  <si>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</si>
  <si>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</si>
  <si>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</si>
  <si>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</si>
  <si>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</si>
  <si>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</si>
  <si>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</si>
  <si>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</si>
  <si>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</si>
  <si>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</si>
  <si>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</si>
  <si>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</si>
  <si>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</si>
  <si>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</si>
  <si>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</si>
  <si>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</si>
  <si>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</si>
  <si>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</si>
  <si>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</si>
  <si>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</si>
  <si>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</si>
  <si>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</si>
  <si>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</si>
  <si>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</si>
  <si>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</si>
  <si>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</si>
  <si>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</si>
  <si>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</si>
  <si>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</si>
  <si>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</si>
  <si>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</si>
  <si>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</si>
  <si>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</si>
  <si>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</si>
  <si>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</si>
  <si>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</si>
  <si>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</si>
  <si>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</si>
  <si>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</si>
  <si>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</si>
  <si>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</si>
  <si>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</si>
  <si>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</si>
  <si>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</si>
  <si>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</si>
  <si>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</si>
  <si>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</si>
  <si>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</si>
  <si>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</si>
  <si>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</si>
  <si>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</si>
  <si>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</si>
  <si>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</si>
  <si>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</si>
  <si>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</si>
  <si>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</si>
  <si>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</si>
  <si>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</si>
  <si>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</si>
  <si>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</si>
  <si>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</si>
  <si>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</si>
  <si>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</si>
  <si>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</si>
  <si>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</si>
  <si>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</si>
  <si>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</si>
  <si>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</si>
  <si>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</si>
  <si>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</si>
  <si>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</si>
  <si>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</si>
  <si>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</si>
  <si>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</si>
  <si>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</si>
  <si>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</si>
  <si>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</si>
  <si>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</si>
  <si>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</si>
  <si>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</si>
  <si>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</si>
  <si>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</si>
  <si>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</si>
  <si>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</si>
  <si>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</si>
  <si>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</si>
  <si>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</si>
  <si>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</si>
  <si>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</si>
  <si>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</si>
  <si>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</si>
  <si>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</si>
  <si>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</si>
  <si>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</si>
  <si>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</si>
  <si>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</si>
  <si>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</si>
  <si>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</si>
  <si>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</si>
  <si>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</si>
  <si>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</si>
  <si>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</si>
  <si>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</si>
  <si>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</si>
  <si>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</si>
  <si>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</si>
  <si>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</si>
  <si>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</si>
  <si>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</si>
  <si>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</si>
  <si>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</si>
  <si>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</si>
  <si>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</si>
  <si>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</si>
  <si>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</si>
  <si>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</si>
  <si>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</si>
  <si>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</si>
  <si>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</si>
  <si>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</si>
  <si>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</si>
  <si>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</si>
  <si>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</si>
  <si>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</si>
  <si>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</si>
  <si>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</si>
  <si>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</si>
  <si>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</si>
  <si>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</si>
  <si>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</si>
  <si>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</si>
  <si>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</si>
  <si>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</si>
  <si>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</si>
  <si>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</si>
  <si>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</si>
  <si>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</si>
  <si>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</si>
  <si>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</si>
  <si>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</si>
  <si>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</si>
  <si>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</si>
  <si>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</si>
  <si>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</si>
  <si>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</si>
  <si>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</si>
  <si>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</si>
  <si>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</si>
  <si>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</si>
  <si>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</si>
  <si>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</si>
  <si>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</si>
  <si>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</si>
  <si>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</si>
  <si>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</si>
  <si>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</si>
  <si>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</si>
  <si>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</si>
  <si>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</si>
  <si>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</si>
  <si>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</si>
  <si>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</si>
  <si>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</si>
  <si>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</si>
  <si>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</si>
  <si>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</si>
  <si>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</si>
  <si>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</si>
  <si>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</si>
  <si>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</si>
  <si>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</si>
  <si>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</si>
  <si>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</si>
  <si>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</si>
  <si>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</si>
  <si>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</si>
  <si>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</si>
  <si>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</si>
  <si>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</si>
  <si>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</si>
  <si>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</si>
  <si>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</si>
  <si>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</si>
  <si>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</si>
  <si>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</si>
  <si>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</si>
  <si>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</si>
  <si>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</si>
  <si>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</si>
  <si>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</si>
  <si>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</si>
  <si>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</si>
  <si>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</si>
  <si>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</si>
  <si>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</si>
  <si>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</si>
  <si>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</si>
  <si>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</si>
  <si>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</si>
  <si>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</si>
  <si>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</si>
  <si>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</si>
  <si>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</si>
  <si>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</si>
  <si>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</si>
  <si>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</si>
  <si>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</si>
  <si>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</si>
  <si>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</si>
  <si>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</si>
  <si>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</si>
  <si>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</si>
  <si>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</si>
  <si>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</si>
  <si>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</si>
  <si>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</si>
  <si>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</si>
  <si>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</si>
  <si>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</si>
  <si>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</si>
  <si>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</si>
  <si>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</si>
  <si>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</si>
  <si>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</si>
  <si>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</si>
  <si>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</si>
  <si>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</si>
  <si>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</si>
  <si>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</si>
  <si>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</si>
  <si>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</si>
  <si>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</si>
  <si>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</si>
  <si>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</si>
  <si>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</si>
  <si>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</si>
  <si>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</si>
  <si>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</si>
  <si>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</si>
  <si>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</si>
  <si>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</si>
  <si>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</si>
  <si>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</si>
  <si>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</si>
  <si>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</si>
  <si>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</si>
  <si>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</si>
  <si>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</si>
  <si>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</si>
  <si>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</si>
  <si>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</si>
  <si>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</si>
  <si>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</si>
  <si>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</si>
  <si>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</si>
  <si>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</si>
  <si>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</si>
  <si>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</si>
  <si>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</si>
  <si>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</si>
  <si>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</si>
  <si>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</si>
  <si>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</si>
  <si>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</si>
  <si>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</si>
  <si>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</si>
  <si>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</si>
  <si>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</si>
  <si>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</si>
  <si>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</si>
  <si>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</si>
  <si>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</si>
  <si>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</si>
  <si>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</si>
  <si>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</si>
  <si>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</si>
  <si>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</si>
  <si>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</si>
  <si>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</si>
  <si>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</si>
  <si>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</si>
  <si>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</si>
  <si>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</si>
  <si>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</si>
  <si>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</si>
  <si>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</si>
  <si>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</si>
  <si>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</si>
  <si>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</si>
  <si>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</si>
  <si>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</si>
  <si>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</si>
  <si>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</si>
  <si>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</si>
  <si>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</si>
  <si>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</si>
  <si>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</si>
  <si>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</si>
  <si>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</si>
  <si>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</si>
  <si>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</si>
  <si>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</si>
  <si>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</si>
  <si>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</si>
  <si>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</si>
  <si>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</si>
  <si>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</si>
  <si>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</si>
  <si>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</si>
  <si>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</si>
  <si>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</si>
  <si>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</si>
  <si>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</si>
  <si>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</si>
  <si>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</si>
  <si>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</si>
  <si>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</si>
  <si>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</si>
  <si>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</si>
  <si>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</si>
  <si>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</si>
  <si>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</si>
  <si>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</si>
  <si>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</si>
  <si>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</si>
  <si>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</si>
  <si>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</si>
  <si>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</si>
  <si>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</si>
  <si>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</si>
  <si>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</si>
  <si>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</si>
  <si>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</si>
  <si>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</si>
  <si>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</si>
  <si>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</si>
  <si>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</si>
  <si>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</si>
  <si>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</si>
  <si>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</si>
  <si>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</si>
  <si>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</si>
  <si>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</si>
  <si>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</si>
  <si>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</si>
  <si>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</si>
  <si>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</si>
  <si>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</si>
  <si>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</si>
  <si>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</si>
  <si>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</si>
  <si>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</si>
  <si>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</si>
  <si>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</si>
  <si>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</si>
  <si>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</si>
  <si>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</si>
  <si>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</si>
  <si>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</si>
  <si>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</si>
  <si>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</si>
  <si>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</si>
  <si>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</si>
  <si>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</si>
  <si>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</si>
  <si>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</si>
  <si>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</si>
  <si>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</si>
  <si>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</si>
  <si>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</si>
  <si>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</si>
  <si>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</si>
  <si>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</si>
  <si>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</si>
  <si>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</si>
  <si>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</si>
  <si>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</si>
  <si>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</si>
  <si>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</si>
  <si>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</si>
  <si>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</si>
  <si>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</si>
  <si>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</si>
  <si>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</si>
  <si>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</si>
  <si>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</si>
  <si>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</si>
  <si>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</si>
  <si>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</si>
  <si>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</si>
  <si>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</si>
  <si>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</si>
  <si>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</si>
  <si>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</si>
  <si>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</si>
  <si>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</si>
  <si>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</si>
  <si>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</si>
  <si>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</si>
  <si>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</si>
  <si>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</si>
  <si>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</si>
  <si>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</si>
  <si>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</si>
  <si>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</si>
  <si>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</si>
  <si>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</si>
  <si>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</si>
  <si>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</si>
  <si>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</si>
  <si>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</si>
  <si>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</si>
  <si>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</si>
  <si>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</si>
  <si>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</si>
  <si>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</si>
  <si>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</si>
  <si>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</si>
  <si>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</si>
  <si>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</si>
  <si>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</si>
  <si>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</si>
  <si>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</si>
  <si>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</si>
  <si>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</si>
  <si>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</si>
  <si>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</si>
  <si>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</si>
  <si>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</si>
  <si>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</si>
  <si>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</si>
  <si>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</si>
  <si>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</si>
  <si>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</si>
  <si>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</si>
  <si>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</si>
  <si>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</si>
  <si>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</si>
  <si>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</si>
  <si>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</si>
  <si>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</si>
  <si>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</si>
  <si>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</si>
  <si>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</si>
  <si>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</si>
  <si>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</si>
  <si>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</si>
  <si>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</si>
  <si>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</si>
  <si>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</si>
  <si>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</si>
  <si>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</si>
  <si>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</si>
  <si>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</si>
  <si>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</si>
  <si>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</si>
  <si>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</si>
  <si>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</si>
  <si>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</si>
  <si>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</si>
  <si>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</si>
  <si>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</si>
  <si>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</si>
  <si>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</si>
  <si>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</si>
  <si>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</si>
  <si>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</si>
  <si>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</si>
  <si>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</si>
  <si>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</si>
  <si>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</si>
  <si>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</si>
  <si>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</si>
  <si>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</si>
  <si>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</si>
  <si>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</si>
  <si>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</si>
  <si>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</si>
  <si>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</si>
  <si>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</si>
  <si>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</si>
  <si>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</si>
  <si>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</si>
  <si>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</si>
  <si>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</si>
  <si>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</si>
  <si>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</si>
  <si>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</si>
  <si>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</si>
  <si>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</si>
  <si>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</si>
  <si>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</si>
  <si>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</si>
  <si>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</si>
  <si>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</si>
  <si>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</si>
  <si>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</si>
  <si>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</si>
  <si>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</si>
  <si>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</si>
  <si>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</si>
  <si>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</si>
  <si>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</si>
  <si>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</si>
  <si>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</si>
  <si>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</si>
  <si>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</si>
  <si>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</si>
  <si>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</si>
  <si>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</si>
  <si>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</si>
  <si>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</si>
  <si>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</si>
  <si>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</si>
  <si>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</si>
  <si>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</si>
  <si>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</si>
  <si>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</si>
  <si>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</si>
  <si>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</si>
  <si>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</si>
  <si>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</si>
  <si>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</si>
  <si>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</si>
  <si>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</si>
  <si>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</si>
  <si>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</si>
  <si>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</si>
  <si>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</si>
  <si>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</si>
  <si>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</si>
  <si>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</si>
  <si>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</si>
  <si>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</si>
  <si>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</si>
  <si>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</si>
  <si>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</si>
  <si>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</si>
  <si>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</si>
  <si>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</si>
  <si>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</si>
  <si>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</si>
  <si>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</si>
  <si>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</si>
  <si>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</si>
  <si>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</si>
  <si>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</si>
  <si>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</si>
  <si>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</si>
  <si>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</si>
  <si>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</si>
  <si>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</si>
  <si>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</si>
  <si>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</si>
  <si>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</si>
  <si>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</si>
  <si>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</si>
  <si>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</si>
  <si>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</si>
  <si>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</si>
  <si>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</si>
  <si>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</si>
  <si>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</si>
  <si>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</si>
  <si>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</si>
  <si>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</si>
  <si>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</si>
  <si>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</si>
  <si>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</si>
  <si>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</si>
  <si>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</si>
  <si>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</si>
  <si>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</si>
  <si>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</si>
  <si>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</si>
  <si>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</si>
  <si>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</si>
  <si>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</si>
  <si>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</si>
  <si>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</si>
  <si>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</si>
  <si>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</si>
  <si>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</si>
  <si>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</si>
  <si>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</si>
  <si>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</si>
  <si>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</si>
  <si>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</si>
  <si>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</si>
  <si>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</si>
  <si>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</si>
  <si>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</si>
  <si>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</si>
  <si>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</si>
  <si>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</si>
  <si>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</si>
  <si>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</si>
  <si>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</si>
  <si>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</si>
  <si>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</si>
  <si>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</si>
  <si>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</si>
  <si>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</si>
  <si>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</si>
  <si>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</si>
  <si>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</si>
  <si>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</si>
  <si>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</si>
  <si>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</si>
  <si>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</si>
  <si>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</si>
  <si>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</si>
  <si>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</si>
  <si>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</si>
  <si>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</si>
  <si>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</si>
  <si>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</si>
  <si>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</si>
  <si>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</si>
  <si>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</si>
  <si>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</si>
  <si>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</si>
  <si>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</si>
  <si>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</si>
  <si>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</si>
  <si>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</si>
  <si>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</si>
  <si>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</si>
  <si>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</si>
  <si>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</si>
  <si>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</si>
  <si>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</si>
  <si>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</si>
  <si>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</si>
  <si>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</si>
  <si>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</si>
  <si>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</si>
  <si>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</si>
  <si>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</si>
  <si>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</si>
  <si>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</si>
  <si>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</si>
  <si>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</si>
  <si>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</si>
  <si>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</si>
  <si>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</si>
  <si>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</si>
  <si>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</si>
  <si>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</si>
  <si>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</si>
  <si>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</si>
  <si>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</si>
  <si>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</si>
  <si>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</si>
  <si>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</si>
  <si>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</si>
  <si>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</si>
  <si>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</si>
  <si>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</si>
  <si>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</si>
  <si>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</si>
  <si>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</si>
  <si>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</si>
  <si>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</si>
  <si>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</si>
  <si>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</si>
  <si>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</si>
  <si>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</si>
  <si>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</si>
  <si>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</si>
  <si>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</si>
  <si>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</si>
  <si>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</si>
  <si>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</si>
  <si>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</si>
  <si>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</si>
  <si>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</si>
  <si>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</si>
  <si>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</si>
  <si>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</si>
  <si>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</si>
  <si>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</si>
  <si>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</si>
  <si>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</si>
  <si>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</si>
  <si>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</si>
  <si>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</si>
  <si>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</si>
  <si>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</si>
  <si>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</si>
  <si>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</si>
  <si>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</si>
  <si>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</si>
  <si>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</si>
  <si>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</si>
  <si>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</si>
  <si>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</si>
  <si>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</si>
  <si>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</si>
  <si>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</si>
  <si>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</si>
  <si>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</si>
  <si>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</si>
  <si>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</si>
  <si>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</si>
  <si>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</si>
  <si>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</si>
  <si>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</si>
  <si>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</si>
  <si>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</si>
  <si>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</si>
  <si>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</si>
  <si>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</si>
  <si>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</si>
  <si>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</si>
  <si>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</si>
  <si>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</si>
  <si>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</si>
  <si>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</si>
  <si>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</si>
  <si>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</si>
  <si>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</si>
  <si>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</si>
  <si>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</si>
  <si>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</si>
  <si>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</si>
  <si>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</si>
  <si>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</si>
  <si>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</si>
  <si>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</si>
  <si>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</si>
  <si>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</si>
  <si>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</si>
  <si>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</si>
  <si>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</si>
  <si>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</si>
  <si>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</si>
  <si>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</si>
  <si>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</si>
  <si>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</si>
  <si>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</si>
  <si>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</si>
  <si>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</si>
  <si>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</si>
  <si>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</si>
  <si>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</si>
  <si>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</si>
  <si>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</si>
  <si>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</si>
  <si>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</si>
  <si>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</si>
  <si>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</si>
  <si>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</si>
  <si>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</si>
  <si>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</si>
  <si>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</si>
  <si>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</si>
  <si>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</si>
  <si>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</si>
  <si>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</si>
  <si>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</si>
  <si>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</si>
  <si>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</si>
  <si>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</si>
  <si>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</si>
  <si>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</si>
  <si>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</si>
  <si>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</si>
  <si>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</si>
  <si>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</si>
  <si>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</si>
  <si>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</si>
  <si>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</si>
  <si>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</si>
  <si>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</si>
  <si>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</si>
  <si>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</si>
  <si>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</si>
  <si>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</si>
  <si>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</si>
  <si>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</si>
  <si>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</si>
  <si>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</si>
  <si>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</si>
  <si>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</si>
  <si>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</si>
  <si>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</si>
  <si>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</si>
  <si>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</si>
  <si>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</si>
  <si>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</si>
  <si>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</si>
  <si>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</si>
  <si>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</si>
  <si>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</si>
  <si>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</si>
  <si>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</si>
  <si>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</si>
  <si>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</si>
  <si>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</si>
  <si>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</si>
  <si>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</si>
  <si>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</si>
  <si>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</si>
  <si>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</si>
  <si>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</si>
  <si>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</si>
  <si>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</si>
  <si>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</si>
  <si>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</si>
  <si>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</si>
  <si>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</si>
  <si>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</si>
  <si>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</si>
  <si>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</si>
  <si>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</si>
  <si>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</si>
  <si>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</si>
  <si>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</si>
  <si>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</si>
  <si>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</si>
  <si>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</si>
  <si>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</si>
  <si>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</si>
  <si>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</si>
  <si>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</si>
  <si>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</si>
  <si>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</si>
  <si>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</si>
  <si>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</si>
  <si>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</si>
  <si>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</si>
  <si>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</si>
  <si>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</si>
  <si>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</si>
  <si>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</si>
  <si>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</si>
  <si>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</si>
  <si>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</si>
  <si>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</si>
  <si>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</si>
  <si>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</si>
  <si>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</si>
  <si>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</si>
  <si>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</si>
  <si>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</si>
  <si>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</si>
  <si>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</si>
  <si>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</si>
  <si>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</si>
  <si>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</si>
  <si>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</si>
  <si>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</si>
  <si>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</si>
  <si>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</si>
  <si>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</si>
  <si>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</si>
  <si>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</si>
  <si>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</si>
  <si>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</si>
  <si>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</si>
  <si>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</si>
  <si>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</si>
  <si>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</si>
  <si>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</si>
  <si>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</si>
  <si>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</si>
  <si>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</si>
  <si>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</si>
  <si>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</si>
  <si>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</si>
  <si>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</si>
  <si>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</si>
  <si>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</si>
  <si>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</si>
  <si>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</si>
  <si>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</si>
  <si>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</si>
  <si>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</si>
  <si>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</si>
  <si>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</si>
  <si>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</si>
  <si>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</si>
  <si>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</si>
  <si>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</si>
  <si>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</si>
  <si>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</si>
  <si>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</si>
  <si>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</si>
  <si>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</si>
  <si>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</si>
  <si>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</si>
  <si>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</si>
  <si>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</si>
  <si>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</si>
  <si>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</si>
  <si>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</si>
  <si>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</si>
  <si>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</si>
  <si>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</si>
  <si>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</si>
  <si>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</si>
  <si>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</si>
  <si>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</si>
  <si>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</si>
  <si>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</si>
  <si>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</si>
  <si>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</si>
  <si>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</si>
  <si>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</si>
  <si>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</si>
  <si>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</si>
  <si>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</si>
  <si>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</si>
  <si>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</si>
  <si>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</si>
  <si>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</si>
  <si>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</si>
  <si>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</si>
  <si>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</si>
  <si>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</si>
  <si>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</si>
  <si>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</si>
  <si>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</si>
  <si>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</si>
  <si>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</si>
  <si>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</si>
  <si>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</si>
  <si>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</si>
  <si>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</si>
  <si>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</si>
  <si>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</si>
  <si>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</si>
  <si>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</si>
  <si>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</si>
  <si>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</si>
  <si>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</si>
  <si>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</si>
  <si>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</si>
  <si>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</si>
  <si>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</si>
  <si>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</si>
  <si>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</si>
  <si>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</si>
  <si>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</si>
  <si>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</si>
  <si>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</si>
  <si>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</si>
  <si>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</si>
  <si>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</si>
  <si>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</si>
  <si>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</si>
  <si>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</si>
  <si>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</si>
  <si>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</si>
  <si>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</si>
  <si>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</si>
  <si>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</si>
  <si>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</si>
  <si>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</si>
  <si>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</si>
  <si>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</si>
  <si>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</si>
  <si>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</si>
  <si>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</si>
  <si>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</si>
  <si>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</si>
  <si>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</si>
  <si>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</si>
  <si>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</si>
  <si>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</si>
  <si>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</si>
  <si>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</si>
  <si>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</si>
  <si>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</si>
  <si>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</si>
  <si>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</si>
  <si>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</si>
  <si>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</si>
  <si>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</si>
  <si>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</si>
  <si>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</si>
  <si>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</si>
  <si>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</si>
  <si>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</si>
  <si>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</si>
  <si>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</si>
  <si>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</si>
  <si>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</si>
  <si>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</si>
  <si>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</si>
  <si>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</si>
  <si>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</si>
  <si>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</si>
  <si>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</si>
  <si>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</si>
  <si>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</si>
  <si>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</si>
  <si>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</si>
  <si>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</si>
  <si>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</si>
  <si>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</si>
  <si>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</si>
  <si>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</si>
  <si>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</si>
  <si>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</si>
  <si>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</si>
  <si>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</si>
  <si>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</si>
  <si>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</si>
  <si>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</si>
  <si>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</si>
  <si>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</si>
  <si>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</si>
  <si>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</si>
  <si>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</si>
  <si>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</si>
  <si>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</si>
  <si>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</si>
  <si>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</si>
  <si>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</si>
  <si>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</si>
  <si>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</si>
  <si>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</si>
  <si>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</si>
  <si>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</si>
  <si>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</si>
  <si>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</si>
  <si>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</si>
  <si>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</si>
  <si>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</si>
  <si>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</si>
  <si>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</si>
  <si>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</si>
  <si>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</si>
  <si>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</si>
  <si>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</si>
  <si>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</si>
  <si>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</si>
  <si>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</si>
  <si>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</si>
  <si>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</si>
  <si>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</si>
  <si>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</si>
  <si>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</si>
  <si>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</si>
  <si>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</si>
  <si>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</si>
  <si>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</si>
  <si>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</si>
  <si>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</si>
  <si>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</si>
  <si>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</si>
  <si>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</si>
  <si>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</si>
  <si>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</si>
  <si>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</si>
  <si>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</si>
  <si>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</si>
  <si>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</si>
  <si>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</si>
  <si>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</si>
  <si>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</si>
  <si>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</si>
  <si>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</si>
  <si>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</si>
  <si>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</si>
  <si>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</si>
  <si>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</si>
  <si>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</si>
  <si>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</si>
  <si>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</si>
  <si>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</si>
  <si>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</si>
  <si>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</si>
  <si>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</si>
  <si>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</si>
  <si>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</si>
  <si>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</si>
  <si>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</si>
  <si>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</si>
  <si>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</si>
  <si>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</si>
  <si>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</si>
  <si>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</si>
  <si>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</si>
  <si>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</si>
  <si>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</si>
  <si>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</si>
  <si>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</si>
  <si>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</si>
  <si>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</si>
  <si>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</si>
  <si>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</si>
  <si>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</si>
  <si>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</si>
  <si>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</si>
  <si>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</si>
  <si>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</si>
  <si>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</si>
  <si>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</si>
  <si>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</si>
  <si>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</si>
  <si>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</si>
  <si>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</si>
  <si>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</si>
  <si>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</si>
  <si>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</si>
  <si>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</si>
  <si>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</si>
  <si>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</si>
  <si>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</si>
  <si>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</si>
  <si>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</si>
  <si>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</si>
  <si>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</si>
  <si>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</si>
  <si>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</si>
  <si>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</si>
  <si>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</si>
  <si>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</si>
  <si>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</si>
  <si>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</si>
  <si>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</si>
  <si>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</si>
  <si>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</si>
  <si>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</si>
  <si>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</si>
  <si>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</si>
  <si>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</si>
  <si>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</si>
  <si>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</si>
  <si>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</si>
  <si>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</si>
  <si>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</si>
  <si>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</si>
  <si>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</si>
  <si>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</si>
  <si>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</si>
  <si>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</si>
  <si>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</si>
  <si>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</si>
  <si>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</si>
  <si>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</si>
  <si>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</si>
  <si>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</si>
  <si>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</si>
  <si>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</si>
  <si>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</si>
  <si>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</si>
  <si>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</si>
  <si>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</si>
  <si>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</si>
  <si>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</si>
  <si>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</si>
  <si>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</si>
  <si>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</si>
  <si>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</si>
  <si>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</si>
  <si>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</si>
  <si>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</si>
  <si>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</si>
  <si>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</si>
  <si>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</si>
  <si>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</si>
  <si>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</si>
  <si>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</si>
  <si>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</si>
  <si>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</si>
  <si>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</si>
  <si>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</si>
  <si>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</si>
  <si>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</si>
  <si>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</si>
  <si>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</si>
  <si>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</si>
  <si>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</si>
  <si>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</si>
  <si>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</si>
  <si>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</si>
  <si>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</si>
  <si>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</si>
  <si>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</si>
  <si>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</si>
  <si>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</si>
  <si>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</si>
  <si>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</si>
  <si>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</si>
  <si>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</si>
  <si>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</si>
  <si>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</si>
  <si>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</si>
  <si>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</si>
  <si>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</si>
  <si>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</si>
  <si>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</si>
  <si>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</si>
  <si>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</si>
  <si>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</si>
  <si>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</si>
  <si>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</si>
  <si>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</si>
  <si>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</si>
  <si>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</si>
  <si>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</si>
  <si>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</si>
  <si>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</si>
  <si>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</si>
  <si>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</si>
  <si>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</si>
  <si>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</si>
  <si>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</si>
  <si>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</si>
  <si>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</si>
  <si>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</si>
  <si>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</si>
  <si>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</si>
  <si>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</si>
  <si>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</si>
  <si>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</si>
  <si>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</si>
  <si>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</si>
  <si>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</si>
  <si>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</si>
  <si>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</si>
  <si>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</si>
  <si>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</si>
  <si>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</si>
  <si>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</si>
  <si>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</si>
  <si>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</si>
  <si>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</si>
  <si>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</si>
  <si>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</si>
  <si>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</si>
  <si>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</si>
  <si>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</si>
  <si>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</si>
  <si>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</si>
  <si>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</si>
  <si>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</si>
  <si>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</si>
  <si>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</si>
  <si>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</si>
  <si>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</si>
  <si>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</si>
  <si>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</si>
  <si>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</si>
  <si>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</si>
  <si>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</si>
  <si>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</si>
  <si>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</si>
  <si>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</si>
  <si>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</si>
  <si>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</si>
  <si>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</si>
  <si>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</si>
  <si>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</si>
  <si>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</si>
  <si>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</si>
  <si>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</si>
  <si>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</si>
  <si>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</si>
  <si>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</si>
  <si>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</si>
  <si>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</si>
  <si>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</si>
  <si>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</si>
  <si>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</si>
  <si>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</si>
  <si>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</si>
  <si>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</si>
  <si>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</si>
  <si>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</si>
  <si>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</si>
  <si>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</si>
  <si>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</si>
  <si>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</si>
  <si>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</si>
  <si>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</si>
  <si>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</si>
  <si>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</si>
  <si>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</si>
  <si>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</si>
  <si>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</si>
  <si>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</si>
  <si>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</si>
  <si>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</si>
  <si>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</si>
  <si>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</si>
  <si>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</si>
  <si>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</si>
  <si>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</si>
  <si>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</si>
  <si>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</si>
  <si>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</si>
  <si>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</si>
  <si>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</si>
  <si>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</si>
  <si>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</si>
  <si>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</si>
  <si>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</si>
  <si>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</si>
  <si>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</si>
  <si>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</si>
  <si>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</si>
  <si>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</si>
  <si>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</si>
  <si>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</si>
  <si>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</si>
  <si>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</si>
  <si>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</si>
  <si>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</si>
  <si>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</si>
  <si>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</si>
  <si>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</si>
  <si>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</si>
  <si>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</si>
  <si>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</si>
  <si>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</si>
  <si>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</si>
  <si>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</si>
  <si>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</si>
  <si>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</si>
  <si>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</si>
  <si>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</si>
  <si>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</si>
  <si>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</si>
  <si>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</si>
  <si>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</si>
  <si>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</si>
  <si>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</si>
  <si>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</si>
  <si>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</si>
  <si>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</si>
  <si>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</si>
  <si>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</si>
  <si>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</si>
  <si>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</si>
  <si>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</si>
  <si>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</si>
  <si>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</si>
  <si>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</si>
  <si>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</si>
  <si>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</si>
  <si>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</si>
  <si>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</si>
  <si>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</si>
  <si>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</si>
  <si>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</si>
  <si>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</si>
  <si>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</si>
  <si>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</si>
  <si>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</si>
  <si>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</si>
  <si>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</si>
  <si>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</si>
  <si>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</si>
  <si>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</si>
  <si>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</si>
  <si>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</si>
  <si>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</si>
  <si>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</si>
  <si>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</si>
  <si>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</si>
  <si>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</si>
  <si>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</si>
  <si>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</si>
  <si>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</si>
  <si>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</si>
  <si>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</si>
  <si>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</si>
  <si>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</si>
  <si>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</si>
  <si>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</si>
  <si>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</si>
  <si>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</si>
  <si>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</si>
  <si>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</si>
  <si>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</si>
  <si>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</si>
  <si>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</si>
  <si>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</si>
  <si>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</si>
  <si>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</si>
  <si>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</si>
  <si>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</si>
  <si>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</si>
  <si>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</si>
  <si>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</si>
  <si>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</si>
  <si>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</si>
  <si>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</si>
  <si>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</si>
  <si>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</si>
  <si>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</si>
  <si>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</si>
  <si>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</si>
  <si>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</si>
  <si>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</si>
  <si>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</si>
  <si>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</si>
  <si>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</si>
  <si>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</si>
  <si>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</si>
  <si>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</si>
  <si>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</si>
  <si>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</si>
  <si>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</si>
  <si>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</si>
  <si>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</si>
  <si>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</si>
  <si>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</si>
  <si>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</si>
  <si>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</si>
  <si>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</si>
  <si>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</si>
  <si>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</si>
  <si>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</si>
  <si>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</si>
  <si>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</si>
  <si>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</si>
  <si>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</si>
  <si>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</si>
  <si>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</si>
  <si>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</si>
  <si>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</si>
  <si>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</si>
  <si>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</si>
  <si>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</si>
  <si>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</si>
  <si>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</si>
  <si>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</si>
  <si>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</si>
  <si>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</si>
  <si>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</si>
  <si>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</si>
  <si>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</si>
  <si>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</si>
  <si>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</si>
  <si>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</si>
  <si>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</si>
  <si>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</si>
  <si>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</si>
  <si>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</si>
  <si>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</si>
  <si>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</si>
  <si>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</si>
  <si>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</si>
  <si>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</si>
  <si>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</si>
  <si>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</si>
  <si>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</si>
  <si>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</si>
  <si>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</si>
  <si>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</si>
  <si>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</si>
  <si>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</si>
  <si>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</si>
  <si>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</si>
  <si>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</si>
  <si>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</si>
  <si>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</si>
  <si>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</si>
  <si>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</si>
  <si>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</si>
  <si>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</si>
  <si>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</si>
  <si>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</si>
  <si>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</si>
  <si>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</si>
  <si>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</si>
  <si>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</si>
  <si>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</si>
  <si>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</si>
  <si>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</si>
  <si>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</si>
  <si>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</si>
  <si>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</si>
  <si>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</si>
  <si>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</si>
  <si>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</si>
  <si>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</si>
  <si>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</si>
  <si>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</si>
  <si>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</si>
  <si>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</si>
  <si>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</si>
  <si>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</si>
  <si>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</si>
  <si>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</si>
  <si>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</si>
  <si>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</si>
  <si>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</si>
  <si>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</si>
  <si>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</si>
  <si>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</si>
  <si>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</si>
  <si>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</si>
  <si>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</si>
  <si>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</si>
  <si>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</si>
  <si>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</si>
  <si>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</si>
  <si>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</si>
  <si>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</si>
  <si>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</si>
  <si>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</si>
  <si>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</si>
  <si>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</si>
  <si>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</si>
  <si>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</si>
  <si>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</si>
  <si>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</si>
  <si>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</si>
  <si>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</si>
  <si>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</si>
  <si>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</si>
  <si>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</si>
  <si>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</si>
  <si>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</si>
  <si>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</si>
  <si>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</si>
  <si>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</si>
  <si>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</si>
  <si>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</si>
  <si>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</si>
  <si>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</si>
  <si>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</si>
  <si>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</si>
  <si>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</si>
  <si>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</si>
  <si>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</si>
  <si>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</si>
  <si>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</si>
  <si>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</si>
  <si>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</si>
  <si>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</si>
  <si>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</si>
  <si>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</si>
  <si>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</si>
  <si>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</si>
  <si>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</si>
  <si>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</si>
  <si>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</si>
  <si>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</si>
  <si>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</si>
  <si>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</si>
  <si>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</si>
  <si>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</si>
  <si>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</si>
  <si>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</si>
  <si>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</si>
  <si>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</si>
  <si>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</si>
  <si>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</si>
  <si>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</si>
  <si>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</si>
  <si>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</si>
  <si>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</si>
  <si>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</si>
  <si>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</si>
  <si>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</si>
  <si>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</si>
  <si>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</si>
  <si>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</si>
  <si>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</si>
  <si>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</si>
  <si>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</si>
  <si>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</si>
  <si>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</si>
  <si>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</si>
  <si>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</si>
  <si>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</si>
  <si>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</si>
  <si>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</si>
  <si>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</si>
  <si>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</si>
  <si>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</si>
  <si>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</si>
  <si>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</si>
  <si>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</si>
  <si>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</si>
  <si>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</si>
  <si>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</si>
  <si>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</si>
  <si>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</si>
  <si>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</si>
  <si>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</si>
  <si>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</si>
  <si>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</si>
  <si>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</si>
  <si>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</si>
  <si>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</si>
  <si>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</si>
  <si>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</si>
  <si>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</si>
  <si>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</si>
  <si>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</si>
  <si>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</si>
  <si>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</si>
  <si>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</si>
  <si>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</si>
  <si>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</si>
  <si>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</si>
  <si>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</si>
  <si>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</si>
  <si>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</si>
  <si>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</si>
  <si>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</si>
  <si>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</si>
  <si>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</si>
  <si>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</si>
  <si>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</si>
  <si>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</si>
  <si>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</si>
  <si>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</si>
  <si>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</si>
  <si>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</si>
  <si>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</si>
  <si>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</si>
  <si>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</si>
  <si>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</si>
  <si>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</si>
  <si>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</si>
  <si>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</si>
  <si>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</si>
  <si>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</si>
  <si>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</si>
  <si>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</si>
  <si>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</si>
  <si>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</si>
  <si>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</si>
  <si>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</si>
  <si>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</si>
  <si>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</si>
  <si>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</si>
  <si>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</si>
  <si>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</si>
  <si>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</si>
  <si>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</si>
  <si>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</si>
  <si>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</si>
  <si>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</si>
  <si>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</si>
  <si>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</si>
  <si>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</si>
  <si>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</si>
  <si>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</si>
  <si>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</si>
  <si>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</si>
  <si>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</si>
  <si>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</si>
  <si>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</si>
  <si>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</si>
  <si>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</si>
  <si>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</si>
  <si>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</si>
  <si>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</si>
  <si>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</si>
  <si>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</si>
  <si>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</si>
  <si>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</si>
  <si>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</si>
  <si>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</si>
  <si>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</si>
  <si>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</si>
  <si>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</si>
  <si>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</si>
  <si>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</si>
  <si>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</si>
  <si>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</si>
  <si>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</si>
  <si>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</si>
  <si>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</si>
  <si>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</si>
  <si>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</si>
  <si>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</si>
  <si>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</si>
  <si>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</si>
  <si>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</si>
  <si>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</si>
  <si>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</si>
  <si>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</si>
  <si>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</si>
  <si>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</si>
  <si>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</si>
  <si>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</si>
  <si>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</si>
  <si>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</si>
  <si>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</si>
  <si>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</si>
  <si>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</si>
  <si>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</si>
  <si>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</si>
  <si>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</si>
  <si>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</si>
  <si>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</si>
  <si>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</si>
  <si>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</si>
  <si>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</si>
  <si>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</si>
  <si>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</si>
  <si>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</si>
  <si>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</si>
  <si>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</si>
  <si>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</si>
  <si>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</si>
  <si>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</si>
  <si>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</si>
  <si>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</si>
  <si>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</si>
  <si>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</si>
  <si>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</si>
  <si>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</si>
  <si>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</si>
  <si>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</si>
  <si>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</si>
  <si>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</si>
  <si>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</si>
  <si>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</si>
  <si>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</si>
  <si>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</si>
  <si>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</si>
  <si>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</si>
  <si>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</si>
  <si>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</si>
  <si>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</si>
  <si>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</si>
  <si>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</si>
  <si>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</si>
  <si>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</si>
  <si>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</si>
  <si>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</si>
  <si>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</si>
  <si>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</si>
  <si>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</si>
  <si>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</si>
  <si>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</si>
  <si>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</si>
  <si>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</si>
  <si>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</si>
  <si>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</si>
  <si>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</si>
  <si>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</si>
  <si>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</si>
  <si>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</si>
  <si>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</si>
  <si>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</si>
  <si>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</si>
  <si>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</si>
  <si>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</si>
  <si>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</si>
  <si>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</si>
  <si>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</si>
  <si>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</si>
  <si>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</si>
  <si>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</si>
  <si>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</si>
  <si>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</si>
  <si>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</si>
  <si>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</si>
  <si>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</si>
  <si>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</si>
  <si>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</si>
  <si>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</si>
  <si>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</si>
  <si>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</si>
  <si>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</si>
  <si>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</si>
  <si>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</si>
  <si>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</si>
  <si>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</si>
  <si>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</si>
  <si>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</si>
  <si>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</si>
  <si>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</si>
  <si>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</si>
  <si>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</si>
  <si>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</si>
  <si>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</si>
  <si>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</si>
  <si>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</si>
  <si>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</si>
  <si>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</si>
  <si>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</si>
  <si>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</si>
  <si>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</si>
  <si>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</si>
  <si>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</si>
  <si>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</si>
  <si>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</si>
  <si>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</si>
  <si>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</si>
  <si>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</si>
  <si>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</si>
  <si>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</si>
  <si>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</si>
  <si>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</si>
  <si>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</si>
  <si>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</si>
  <si>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</si>
  <si>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</si>
  <si>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</si>
  <si>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</si>
  <si>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</si>
  <si>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</si>
  <si>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</si>
  <si>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</si>
  <si>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</si>
  <si>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</si>
  <si>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</si>
  <si>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</si>
  <si>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</si>
  <si>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</si>
  <si>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</si>
  <si>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</si>
  <si>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</si>
  <si>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</si>
  <si>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</si>
  <si>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</si>
  <si>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</si>
  <si>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</si>
  <si>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</si>
  <si>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</si>
  <si>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</si>
  <si>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</si>
  <si>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</si>
  <si>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</si>
  <si>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</si>
  <si>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</si>
  <si>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</si>
  <si>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</si>
  <si>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</si>
  <si>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</si>
  <si>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</si>
  <si>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</si>
  <si>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</si>
  <si>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</si>
  <si>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</si>
  <si>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</si>
  <si>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</si>
  <si>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</si>
  <si>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</si>
  <si>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</si>
  <si>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</si>
  <si>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</si>
  <si>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</si>
  <si>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</si>
  <si>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</si>
  <si>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</si>
  <si>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</si>
  <si>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</si>
  <si>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</si>
  <si>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</si>
  <si>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</si>
  <si>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</si>
  <si>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</si>
  <si>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</si>
  <si>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</si>
  <si>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</si>
  <si>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</si>
  <si>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</si>
  <si>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</si>
  <si>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</si>
  <si>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</si>
  <si>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</si>
  <si>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</si>
  <si>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</si>
  <si>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</si>
  <si>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</si>
  <si>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</si>
  <si>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</si>
  <si>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</si>
  <si>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</si>
  <si>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</si>
  <si>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</si>
  <si>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</si>
  <si>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</si>
  <si>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</si>
  <si>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</si>
  <si>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</si>
  <si>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</si>
  <si>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</si>
  <si>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</si>
  <si>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</si>
  <si>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</si>
  <si>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</si>
  <si>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</si>
  <si>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</si>
  <si>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</si>
  <si>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</si>
  <si>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</si>
  <si>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</si>
  <si>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</si>
  <si>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</si>
  <si>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</si>
  <si>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</si>
  <si>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</si>
  <si>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</si>
  <si>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</si>
  <si>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</si>
  <si>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</si>
  <si>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</si>
  <si>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</si>
  <si>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</si>
  <si>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</si>
  <si>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</si>
  <si>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</si>
  <si>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</si>
  <si>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</si>
  <si>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</si>
  <si>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</si>
  <si>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</si>
  <si>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</si>
  <si>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</si>
  <si>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</si>
  <si>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</si>
  <si>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</si>
  <si>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</si>
  <si>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</si>
  <si>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</si>
  <si>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</si>
  <si>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</si>
  <si>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</si>
  <si>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</si>
  <si>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</si>
  <si>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</si>
  <si>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</si>
  <si>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</si>
  <si>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</si>
  <si>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</si>
  <si>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</si>
  <si>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</si>
  <si>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</si>
  <si>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</si>
  <si>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</si>
  <si>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</si>
  <si>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</si>
  <si>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</si>
  <si>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</si>
  <si>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</si>
  <si>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</si>
  <si>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</si>
  <si>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</si>
  <si>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</si>
  <si>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</si>
  <si>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</si>
  <si>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</si>
  <si>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</si>
  <si>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</si>
  <si>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</si>
  <si>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</si>
  <si>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</si>
  <si>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</si>
  <si>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</si>
  <si>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</si>
  <si>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</si>
  <si>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</si>
  <si>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</si>
  <si>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</si>
  <si>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</si>
  <si>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</si>
  <si>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</si>
  <si>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</si>
  <si>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</si>
  <si>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</si>
  <si>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</si>
  <si>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</si>
  <si>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</si>
  <si>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</si>
  <si>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</si>
  <si>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</si>
  <si>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</si>
  <si>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</si>
  <si>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</si>
  <si>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</si>
  <si>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</si>
  <si>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</si>
  <si>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</si>
  <si>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</si>
  <si>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</si>
  <si>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</si>
  <si>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</si>
  <si>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</si>
  <si>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</si>
  <si>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</si>
  <si>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</si>
  <si>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</si>
  <si>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</si>
  <si>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</si>
  <si>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</si>
  <si>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</si>
  <si>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</si>
  <si>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</si>
  <si>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</si>
  <si>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</si>
  <si>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</si>
  <si>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</si>
  <si>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</si>
  <si>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</si>
  <si>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</si>
  <si>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</si>
  <si>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</si>
  <si>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</si>
  <si>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</si>
  <si>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</si>
  <si>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</si>
  <si>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</si>
  <si>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</si>
  <si>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</si>
  <si>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</si>
  <si>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</si>
  <si>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</si>
  <si>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</si>
  <si>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</si>
  <si>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</si>
  <si>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</si>
  <si>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</si>
  <si>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</si>
  <si>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</si>
  <si>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</si>
  <si>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</si>
  <si>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</si>
  <si>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</si>
  <si>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</si>
  <si>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</si>
  <si>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</si>
  <si>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</si>
  <si>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</si>
  <si>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</si>
  <si>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</si>
  <si>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</si>
  <si>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</si>
  <si>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</si>
  <si>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</si>
  <si>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</si>
  <si>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</si>
  <si>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</si>
  <si>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</si>
  <si>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</si>
  <si>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</si>
  <si>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</si>
  <si>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</si>
  <si>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</si>
  <si>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</si>
  <si>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</si>
  <si>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</si>
  <si>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</si>
  <si>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</si>
  <si>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</si>
  <si>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</si>
  <si>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</si>
  <si>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</si>
  <si>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</si>
  <si>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</si>
  <si>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</si>
  <si>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</si>
  <si>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</si>
  <si>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</si>
  <si>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</si>
  <si>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</si>
  <si>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</si>
  <si>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</si>
  <si>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</si>
  <si>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</si>
  <si>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</si>
  <si>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</si>
  <si>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</si>
  <si>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</si>
  <si>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</si>
  <si>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</si>
  <si>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</si>
  <si>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</si>
  <si>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</si>
  <si>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</si>
  <si>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</si>
  <si>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</si>
  <si>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</si>
  <si>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</si>
  <si>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</si>
  <si>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</si>
  <si>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</si>
  <si>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</si>
  <si>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</si>
  <si>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</si>
  <si>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</si>
  <si>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</si>
  <si>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</si>
  <si>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</si>
  <si>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</si>
  <si>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</si>
  <si>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</si>
  <si>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</si>
  <si>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</si>
  <si>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</si>
  <si>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</si>
  <si>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</si>
  <si>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</si>
  <si>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</si>
  <si>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</si>
  <si>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</si>
  <si>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</si>
  <si>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</si>
  <si>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</si>
  <si>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</si>
  <si>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</si>
  <si>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</si>
  <si>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</si>
  <si>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</si>
  <si>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</si>
  <si>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</si>
  <si>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</si>
  <si>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</si>
  <si>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</si>
  <si>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</si>
  <si>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</si>
  <si>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</si>
  <si>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</si>
  <si>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</si>
  <si>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</si>
  <si>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</si>
  <si>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</si>
  <si>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</si>
  <si>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</si>
  <si>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</si>
  <si>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</si>
  <si>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</si>
  <si>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</si>
  <si>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</si>
  <si>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</si>
  <si>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</si>
  <si>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</si>
  <si>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</si>
  <si>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</si>
  <si>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</si>
  <si>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</si>
  <si>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</si>
  <si>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</si>
  <si>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</si>
  <si>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</si>
  <si>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</si>
  <si>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</si>
  <si>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</si>
  <si>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</si>
  <si>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</si>
  <si>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</si>
  <si>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</si>
  <si>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</si>
  <si>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</si>
  <si>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</si>
  <si>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</si>
  <si>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</si>
  <si>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</si>
  <si>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</si>
  <si>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</si>
  <si>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</si>
  <si>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</si>
  <si>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</si>
  <si>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</si>
  <si>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</si>
  <si>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</si>
  <si>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</si>
  <si>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</si>
  <si>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</si>
  <si>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</si>
  <si>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</si>
  <si>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</si>
  <si>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</si>
  <si>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</si>
  <si>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</si>
  <si>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</si>
  <si>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</si>
  <si>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</si>
  <si>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</si>
  <si>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</si>
  <si>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</si>
  <si>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</si>
  <si>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</si>
  <si>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</si>
  <si>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</si>
  <si>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</si>
  <si>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</si>
  <si>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</si>
  <si>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</si>
  <si>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</si>
  <si>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</si>
  <si>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</si>
  <si>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</si>
  <si>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</si>
  <si>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</si>
  <si>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</si>
  <si>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</si>
  <si>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</si>
  <si>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</si>
  <si>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</si>
  <si>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</si>
  <si>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</si>
  <si>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</si>
  <si>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</si>
  <si>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</si>
  <si>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</si>
  <si>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</si>
  <si>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</si>
  <si>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</si>
  <si>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</si>
  <si>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</si>
  <si>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</si>
  <si>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</si>
  <si>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</si>
  <si>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</si>
  <si>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</si>
  <si>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</si>
  <si>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</si>
  <si>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</si>
  <si>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</si>
  <si>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</si>
  <si>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</si>
  <si>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</si>
  <si>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</si>
  <si>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</si>
  <si>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</si>
  <si>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</si>
  <si>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</si>
  <si>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</si>
  <si>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</si>
  <si>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</si>
  <si>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</si>
  <si>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</si>
  <si>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</si>
  <si>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</si>
  <si>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</si>
  <si>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</si>
  <si>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</si>
  <si>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</si>
  <si>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</si>
  <si>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</si>
  <si>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</si>
  <si>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</si>
  <si>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</si>
  <si>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</si>
  <si>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</si>
  <si>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</si>
  <si>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</si>
  <si>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</si>
  <si>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</si>
  <si>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</si>
  <si>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</si>
  <si>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</si>
  <si>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</si>
  <si>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</si>
  <si>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</si>
  <si>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</si>
  <si>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</si>
  <si>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</si>
  <si>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</si>
  <si>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</si>
  <si>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</si>
  <si>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</si>
  <si>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</si>
  <si>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</si>
  <si>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</si>
  <si>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</si>
  <si>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</si>
  <si>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</si>
  <si>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</si>
  <si>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</si>
  <si>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</si>
  <si>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</si>
  <si>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</si>
  <si>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</si>
  <si>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</si>
  <si>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</si>
  <si>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</si>
  <si>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</si>
  <si>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</si>
  <si>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</si>
  <si>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</si>
  <si>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</si>
  <si>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</si>
  <si>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</si>
  <si>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</si>
  <si>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</si>
  <si>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</si>
  <si>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</si>
  <si>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</si>
  <si>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</si>
  <si>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</si>
  <si>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</si>
  <si>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</si>
  <si>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</si>
  <si>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</si>
  <si>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</si>
  <si>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</si>
  <si>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</si>
  <si>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</si>
  <si>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</si>
  <si>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</si>
  <si>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</si>
  <si>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</si>
  <si>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</si>
  <si>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</si>
  <si>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</si>
  <si>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</si>
  <si>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</si>
  <si>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</si>
  <si>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</si>
  <si>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</si>
  <si>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</si>
  <si>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</si>
  <si>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</si>
  <si>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</si>
  <si>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</si>
  <si>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</si>
  <si>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</si>
  <si>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</si>
  <si>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</si>
  <si>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</si>
  <si>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</si>
  <si>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</si>
  <si>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</si>
  <si>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</si>
  <si>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</si>
  <si>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</si>
  <si>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</si>
  <si>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</si>
  <si>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</si>
  <si>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</si>
  <si>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</si>
  <si>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</si>
  <si>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</si>
  <si>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</si>
  <si>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</si>
  <si>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</si>
  <si>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</si>
  <si>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</si>
  <si>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</si>
  <si>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</si>
  <si>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</si>
  <si>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</si>
  <si>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</si>
  <si>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</si>
  <si>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</si>
  <si>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</si>
  <si>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</si>
  <si>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</si>
  <si>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</si>
  <si>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</si>
  <si>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</si>
  <si>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</si>
  <si>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</si>
  <si>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</si>
  <si>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</si>
  <si>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</si>
  <si>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</si>
  <si>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</si>
  <si>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</si>
  <si>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</si>
  <si>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</si>
  <si>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</si>
  <si>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</si>
  <si>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</si>
  <si>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</si>
  <si>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</si>
  <si>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</si>
  <si>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</si>
  <si>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</si>
  <si>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</si>
  <si>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</si>
  <si>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</si>
  <si>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</si>
  <si>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</si>
  <si>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</si>
  <si>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</si>
  <si>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</si>
  <si>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</si>
  <si>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</si>
  <si>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</si>
  <si>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</si>
  <si>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</si>
  <si>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</si>
  <si>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</si>
  <si>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</si>
  <si>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</si>
  <si>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</si>
  <si>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</si>
  <si>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</si>
  <si>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</si>
  <si>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</si>
  <si>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</si>
  <si>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</si>
  <si>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</si>
  <si>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</si>
  <si>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</si>
  <si>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</si>
  <si>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</si>
  <si>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</si>
  <si>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</si>
  <si>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</si>
  <si>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</si>
  <si>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</si>
  <si>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</si>
  <si>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</si>
  <si>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</si>
  <si>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</si>
  <si>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</si>
  <si>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</si>
  <si>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</si>
  <si>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</si>
  <si>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</si>
  <si>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</si>
  <si>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</si>
  <si>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</si>
  <si>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</si>
  <si>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</si>
  <si>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</si>
  <si>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</si>
  <si>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</si>
  <si>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</si>
  <si>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</si>
  <si>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</si>
  <si>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</si>
  <si>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</si>
  <si>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</si>
  <si>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</si>
  <si>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</si>
  <si>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</si>
  <si>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</si>
  <si>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</si>
  <si>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</si>
  <si>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</si>
  <si>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</si>
  <si>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</si>
  <si>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</si>
  <si>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</si>
  <si>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</si>
  <si>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</si>
  <si>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</si>
  <si>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</si>
  <si>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</si>
  <si>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</si>
  <si>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</si>
  <si>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</si>
  <si>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</si>
  <si>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</si>
  <si>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</si>
  <si>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</si>
  <si>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</si>
  <si>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</si>
  <si>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</si>
  <si>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</si>
  <si>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</si>
  <si>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</si>
  <si>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</si>
  <si>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</si>
  <si>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</si>
  <si>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</si>
  <si>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</si>
  <si>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</si>
  <si>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</si>
  <si>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</si>
  <si>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</si>
  <si>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</si>
  <si>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</si>
  <si>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</si>
  <si>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</si>
  <si>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</si>
  <si>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</si>
  <si>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</si>
  <si>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</si>
  <si>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</si>
  <si>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</si>
  <si>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</si>
  <si>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</si>
  <si>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</si>
  <si>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</si>
  <si>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</si>
  <si>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</si>
  <si>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</si>
  <si>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</si>
  <si>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</si>
  <si>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</si>
  <si>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</si>
  <si>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</si>
  <si>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</si>
  <si>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</si>
  <si>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</si>
  <si>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</si>
  <si>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</si>
  <si>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</si>
  <si>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</si>
  <si>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</si>
  <si>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</si>
  <si>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</si>
  <si>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</si>
  <si>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</si>
  <si>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</si>
  <si>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</si>
  <si>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</si>
  <si>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</si>
  <si>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</si>
  <si>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</si>
  <si>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</si>
  <si>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</si>
  <si>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</si>
  <si>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</si>
  <si>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</si>
  <si>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</si>
  <si>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</si>
  <si>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</si>
  <si>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</si>
  <si>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</si>
  <si>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</si>
  <si>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</si>
  <si>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</si>
  <si>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</si>
  <si>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</si>
  <si>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</si>
  <si>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</si>
  <si>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</si>
  <si>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</si>
  <si>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</si>
  <si>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</si>
  <si>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</si>
  <si>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</si>
  <si>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</si>
  <si>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</si>
  <si>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</si>
  <si>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</si>
  <si>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</si>
  <si>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</si>
  <si>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</si>
  <si>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</si>
  <si>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</si>
  <si>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</si>
  <si>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</si>
  <si>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</si>
  <si>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</si>
  <si>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</si>
  <si>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</si>
  <si>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</si>
  <si>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</si>
  <si>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</si>
  <si>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</si>
  <si>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</si>
  <si>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</si>
  <si>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</si>
  <si>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</si>
  <si>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</si>
  <si>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</si>
  <si>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</si>
  <si>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</si>
  <si>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</si>
  <si>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</si>
  <si>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</si>
  <si>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</si>
  <si>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</si>
  <si>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</si>
  <si>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</si>
  <si>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</si>
  <si>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</si>
  <si>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</si>
  <si>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</si>
  <si>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</si>
  <si>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</si>
  <si>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</si>
  <si>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</si>
  <si>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</si>
  <si>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</si>
  <si>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</si>
  <si>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</si>
  <si>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</si>
  <si>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</si>
  <si>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</si>
  <si>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</si>
  <si>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</si>
  <si>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</si>
  <si>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</si>
  <si>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</si>
  <si>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</si>
  <si>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</si>
  <si>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</si>
  <si>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</si>
  <si>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</si>
  <si>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</si>
  <si>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</si>
  <si>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</si>
  <si>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</si>
  <si>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</si>
  <si>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</si>
  <si>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</si>
  <si>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</si>
  <si>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</si>
  <si>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</si>
  <si>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</si>
  <si>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</si>
  <si>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</si>
  <si>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</si>
  <si>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</si>
  <si>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</si>
  <si>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</si>
  <si>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</si>
  <si>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</si>
  <si>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</si>
  <si>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</si>
  <si>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</si>
  <si>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</si>
  <si>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</si>
  <si>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</si>
  <si>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</si>
  <si>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</si>
  <si>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</si>
  <si>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</si>
  <si>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</si>
  <si>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</si>
  <si>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</si>
  <si>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</si>
  <si>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</si>
  <si>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</si>
  <si>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</si>
  <si>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</si>
  <si>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</si>
  <si>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</si>
  <si>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</si>
  <si>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</si>
  <si>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</si>
  <si>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</si>
  <si>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</si>
  <si>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</si>
  <si>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</si>
  <si>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</si>
  <si>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</si>
  <si>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</si>
  <si>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</si>
  <si>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</si>
  <si>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</si>
  <si>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</si>
  <si>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</si>
  <si>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</si>
  <si>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</si>
  <si>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</si>
  <si>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</si>
  <si>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</si>
  <si>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</si>
  <si>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</si>
  <si>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</si>
  <si>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</si>
  <si>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</si>
  <si>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</si>
  <si>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</si>
  <si>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</si>
  <si>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</si>
  <si>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</si>
  <si>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</si>
  <si>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</si>
  <si>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</si>
  <si>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</si>
  <si>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</si>
  <si>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</si>
  <si>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</si>
  <si>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</si>
  <si>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</si>
  <si>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</si>
  <si>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</si>
  <si>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</si>
  <si>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</si>
  <si>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</si>
  <si>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</si>
  <si>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</si>
  <si>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</si>
  <si>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</si>
  <si>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</si>
  <si>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</si>
  <si>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</si>
  <si>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</si>
  <si>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</si>
  <si>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</si>
  <si>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</si>
  <si>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</si>
  <si>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</si>
  <si>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</si>
  <si>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</si>
  <si>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</si>
  <si>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</si>
  <si>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</si>
  <si>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</si>
  <si>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</si>
  <si>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</si>
  <si>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</si>
  <si>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</si>
  <si>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</si>
  <si>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</si>
  <si>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</si>
  <si>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</si>
  <si>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</si>
  <si>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</si>
  <si>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</si>
  <si>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</si>
  <si>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</si>
  <si>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</si>
  <si>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</si>
  <si>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</si>
  <si>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</si>
  <si>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</si>
  <si>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</si>
  <si>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</si>
  <si>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</si>
  <si>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</si>
  <si>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</si>
  <si>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</si>
  <si>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</si>
  <si>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</si>
  <si>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</si>
  <si>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</si>
  <si>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</si>
  <si>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</si>
  <si>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</si>
  <si>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</si>
  <si>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</si>
  <si>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</si>
  <si>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</si>
  <si>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</si>
  <si>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</si>
  <si>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</si>
  <si>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</si>
  <si>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</si>
  <si>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</si>
  <si>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</si>
  <si>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</si>
  <si>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</si>
  <si>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</si>
  <si>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</si>
  <si>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</si>
  <si>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</si>
  <si>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</si>
  <si>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</si>
  <si>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</si>
  <si>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</si>
  <si>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</si>
  <si>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</si>
  <si>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</si>
  <si>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</si>
  <si>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</si>
  <si>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</si>
  <si>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</si>
  <si>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</si>
  <si>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</si>
  <si>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</si>
  <si>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</si>
  <si>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</si>
  <si>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</si>
  <si>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</si>
  <si>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</si>
  <si>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</si>
  <si>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</si>
  <si>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</si>
  <si>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</si>
  <si>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</si>
  <si>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</si>
  <si>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</si>
  <si>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</si>
  <si>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</si>
  <si>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</si>
  <si>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</si>
  <si>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</si>
  <si>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</si>
  <si>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</si>
  <si>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</si>
  <si>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</si>
  <si>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</si>
  <si>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</si>
  <si>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</si>
  <si>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</si>
  <si>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</si>
  <si>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</si>
  <si>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</si>
  <si>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</si>
  <si>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</si>
  <si>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</si>
  <si>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</si>
  <si>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</si>
  <si>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</si>
  <si>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</si>
  <si>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</si>
  <si>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</si>
  <si>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</si>
  <si>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</si>
  <si>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</si>
  <si>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</si>
  <si>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</si>
  <si>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</si>
  <si>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</si>
  <si>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</si>
  <si>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</si>
  <si>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</si>
  <si>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</si>
  <si>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</si>
  <si>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</si>
  <si>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</si>
  <si>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</si>
  <si>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</si>
  <si>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</si>
  <si>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</si>
  <si>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</si>
  <si>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</si>
  <si>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</si>
  <si>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</si>
  <si>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</si>
  <si>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</si>
  <si>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</si>
  <si>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</si>
  <si>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</si>
  <si>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</si>
  <si>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</si>
  <si>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</si>
  <si>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</si>
  <si>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</si>
  <si>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</si>
  <si>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</si>
  <si>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</si>
  <si>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</si>
  <si>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</si>
  <si>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</si>
  <si>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</si>
  <si>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</si>
  <si>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</si>
  <si>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</si>
  <si>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</si>
  <si>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</si>
  <si>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</si>
  <si>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</si>
  <si>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</si>
  <si>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</si>
  <si>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</si>
  <si>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</si>
  <si>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</si>
  <si>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</si>
  <si>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</si>
  <si>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</si>
  <si>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</si>
  <si>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</si>
  <si>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</si>
  <si>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</si>
  <si>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</si>
  <si>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</si>
  <si>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</si>
  <si>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</si>
  <si>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</si>
  <si>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</si>
  <si>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</si>
  <si>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</si>
  <si>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</si>
  <si>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</si>
  <si>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</si>
  <si>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</si>
  <si>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</si>
  <si>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</si>
  <si>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</si>
  <si>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</si>
  <si>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</si>
  <si>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</si>
  <si>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</si>
  <si>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</si>
  <si>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</si>
  <si>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</si>
  <si>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</si>
  <si>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</si>
  <si>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</si>
  <si>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</si>
  <si>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</si>
  <si>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</si>
  <si>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</si>
  <si>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</si>
  <si>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</si>
  <si>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</si>
  <si>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</si>
  <si>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</si>
  <si>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</si>
  <si>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</si>
  <si>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</si>
  <si>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</si>
  <si>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</si>
  <si>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</si>
  <si>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</si>
  <si>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</si>
  <si>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</si>
  <si>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</si>
  <si>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</si>
  <si>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</si>
  <si>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</si>
  <si>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</si>
  <si>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</si>
  <si>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</si>
  <si>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</si>
  <si>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</si>
  <si>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</si>
  <si>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</si>
  <si>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</si>
  <si>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</si>
  <si>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</si>
  <si>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</si>
  <si>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</si>
  <si>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</si>
  <si>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</si>
  <si>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</si>
  <si>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</si>
  <si>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</si>
  <si>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</si>
  <si>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</si>
  <si>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</si>
  <si>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</si>
  <si>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</si>
  <si>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</si>
  <si>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</si>
  <si>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</si>
  <si>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</si>
  <si>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</si>
  <si>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</si>
  <si>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</si>
  <si>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</si>
  <si>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</si>
  <si>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</si>
  <si>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</si>
  <si>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</si>
  <si>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</si>
  <si>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</si>
  <si>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</si>
  <si>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</si>
  <si>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</si>
  <si>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</si>
  <si>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</si>
  <si>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</si>
  <si>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</si>
  <si>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</si>
  <si>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</si>
  <si>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</si>
  <si>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</si>
  <si>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</si>
  <si>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</si>
  <si>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</si>
  <si>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</si>
  <si>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</si>
  <si>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</si>
  <si>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</si>
  <si>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</si>
  <si>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</si>
  <si>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</si>
  <si>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</si>
  <si>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</si>
  <si>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</si>
  <si>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</si>
  <si>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</si>
  <si>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</si>
  <si>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</si>
  <si>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</si>
  <si>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</si>
  <si>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</si>
  <si>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</si>
  <si>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</si>
  <si>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</si>
  <si>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</si>
  <si>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</si>
  <si>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</si>
  <si>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</si>
  <si>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</si>
  <si>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</si>
  <si>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</si>
  <si>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</si>
  <si>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</si>
  <si>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</si>
  <si>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</si>
  <si>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</si>
  <si>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</si>
  <si>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</si>
  <si>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</si>
  <si>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</si>
  <si>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</si>
  <si>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</si>
  <si>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</si>
  <si>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</si>
  <si>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</si>
  <si>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</si>
  <si>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</si>
  <si>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</si>
  <si>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</si>
  <si>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</si>
  <si>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</si>
  <si>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</si>
  <si>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</si>
  <si>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</si>
  <si>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</si>
  <si>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</si>
  <si>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</si>
  <si>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</si>
  <si>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</si>
  <si>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</si>
  <si>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</si>
  <si>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</si>
  <si>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</si>
  <si>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</si>
  <si>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</si>
  <si>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</si>
  <si>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</si>
  <si>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</si>
  <si>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</si>
  <si>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</si>
  <si>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</si>
  <si>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</si>
  <si>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</si>
  <si>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</si>
  <si>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</si>
  <si>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</si>
  <si>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</si>
  <si>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</si>
  <si>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</si>
  <si>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</si>
  <si>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</si>
  <si>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</si>
  <si>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</si>
  <si>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</si>
  <si>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</si>
  <si>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</si>
  <si>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</si>
  <si>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</si>
  <si>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</si>
  <si>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</si>
  <si>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</si>
  <si>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</si>
  <si>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</si>
  <si>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</si>
  <si>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</si>
  <si>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</si>
  <si>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</si>
  <si>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</si>
  <si>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</si>
  <si>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</si>
  <si>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</si>
  <si>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</si>
  <si>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</si>
  <si>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</si>
  <si>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</si>
  <si>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</si>
  <si>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</si>
  <si>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</si>
  <si>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</si>
  <si>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</si>
  <si>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</si>
  <si>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</si>
  <si>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</si>
  <si>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</si>
  <si>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</si>
  <si>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</si>
  <si>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</si>
  <si>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</si>
  <si>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</si>
  <si>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</si>
  <si>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</si>
  <si>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</si>
  <si>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</si>
  <si>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</si>
  <si>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</si>
  <si>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</si>
  <si>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</si>
  <si>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</si>
  <si>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</si>
  <si>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</si>
  <si>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</si>
  <si>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</si>
  <si>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</si>
  <si>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</si>
  <si>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</si>
  <si>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</si>
  <si>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</si>
  <si>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</si>
  <si>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</si>
  <si>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</si>
  <si>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</si>
  <si>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</si>
  <si>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</si>
  <si>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</si>
  <si>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</si>
  <si>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</si>
  <si>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</si>
  <si>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</si>
  <si>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</si>
  <si>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</si>
  <si>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</si>
  <si>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</si>
  <si>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</si>
  <si>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</si>
  <si>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</si>
  <si>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</si>
  <si>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</si>
  <si>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</si>
  <si>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</si>
  <si>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</si>
  <si>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</si>
  <si>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</si>
  <si>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</si>
  <si>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</si>
  <si>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</si>
  <si>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</si>
  <si>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</si>
  <si>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</si>
  <si>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</si>
  <si>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</si>
  <si>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</si>
  <si>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</si>
  <si>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</si>
  <si>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</si>
  <si>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</si>
  <si>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</si>
  <si>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</si>
  <si>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</si>
  <si>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</si>
  <si>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</si>
  <si>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</si>
  <si>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</si>
  <si>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</si>
  <si>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</si>
  <si>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</si>
  <si>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</si>
  <si>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</si>
  <si>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</si>
  <si>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</si>
  <si>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</si>
  <si>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</si>
  <si>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</si>
  <si>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</si>
  <si>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</si>
  <si>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</si>
  <si>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</si>
  <si>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</si>
  <si>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</si>
  <si>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</si>
  <si>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</si>
  <si>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</si>
  <si>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</si>
  <si>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</si>
  <si>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</si>
  <si>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</si>
  <si>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</si>
  <si>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</si>
  <si>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</si>
  <si>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</si>
  <si>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</si>
  <si>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</si>
  <si>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</si>
  <si>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</si>
  <si>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</si>
  <si>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</si>
  <si>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</si>
  <si>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</si>
  <si>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</si>
  <si>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</si>
  <si>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</si>
  <si>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</si>
  <si>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</si>
  <si>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</si>
  <si>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</si>
  <si>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</si>
  <si>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</si>
  <si>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</si>
  <si>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</si>
  <si>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</si>
  <si>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</si>
  <si>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</si>
  <si>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</si>
  <si>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</si>
  <si>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</si>
  <si>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</si>
  <si>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</si>
  <si>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</si>
  <si>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</si>
  <si>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</si>
  <si>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</si>
  <si>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</si>
  <si>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</si>
  <si>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</si>
  <si>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</si>
  <si>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</si>
  <si>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</si>
  <si>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</si>
  <si>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</si>
  <si>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</si>
  <si>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</si>
  <si>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</si>
  <si>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</si>
  <si>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</si>
  <si>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</si>
  <si>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</si>
  <si>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</si>
  <si>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</si>
  <si>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</si>
  <si>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</si>
  <si>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</si>
  <si>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</si>
  <si>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</si>
  <si>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</si>
  <si>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</si>
  <si>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</si>
  <si>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</si>
  <si>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</si>
  <si>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</si>
  <si>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</si>
  <si>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</si>
  <si>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</si>
  <si>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</si>
  <si>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</si>
  <si>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</si>
  <si>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</si>
  <si>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</si>
  <si>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</si>
  <si>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</si>
  <si>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</si>
  <si>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</si>
  <si>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</si>
  <si>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</si>
  <si>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</si>
  <si>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</si>
  <si>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</si>
  <si>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</si>
  <si>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</si>
  <si>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</si>
  <si>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</si>
  <si>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</si>
  <si>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</si>
  <si>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</si>
  <si>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</si>
  <si>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</si>
  <si>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</si>
  <si>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</si>
  <si>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</si>
  <si>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</si>
  <si>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</si>
  <si>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</si>
  <si>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</si>
  <si>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</si>
  <si>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</si>
  <si>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</si>
  <si>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</si>
  <si>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</si>
  <si>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</si>
  <si>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</si>
  <si>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</si>
  <si>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</si>
  <si>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</si>
  <si>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</si>
  <si>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</si>
  <si>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</si>
  <si>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</si>
  <si>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</si>
  <si>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</si>
  <si>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</si>
  <si>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</si>
  <si>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</si>
  <si>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</si>
  <si>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</si>
  <si>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</si>
  <si>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</si>
  <si>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</si>
  <si>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</si>
  <si>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</si>
  <si>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</si>
  <si>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</si>
  <si>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</si>
  <si>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</si>
  <si>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</si>
  <si>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</si>
  <si>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</si>
  <si>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</si>
  <si>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</si>
  <si>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</si>
  <si>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</si>
  <si>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</si>
  <si>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</si>
  <si>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</si>
  <si>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</si>
  <si>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</si>
  <si>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</si>
  <si>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</si>
  <si>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</si>
  <si>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</si>
  <si>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</si>
  <si>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</si>
  <si>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</si>
  <si>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</si>
  <si>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</si>
  <si>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</si>
  <si>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</si>
  <si>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</si>
  <si>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</si>
  <si>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</si>
  <si>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</si>
  <si>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</si>
  <si>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</si>
  <si>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</si>
  <si>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</si>
  <si>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</si>
  <si>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</si>
  <si>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</si>
  <si>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</si>
  <si>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</si>
  <si>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</si>
  <si>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</si>
  <si>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</si>
  <si>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</si>
  <si>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</si>
  <si>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</si>
  <si>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</si>
  <si>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</si>
  <si>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</si>
  <si>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</si>
  <si>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</si>
  <si>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</si>
  <si>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</si>
  <si>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</si>
  <si>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</si>
  <si>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</si>
  <si>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</si>
  <si>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</si>
  <si>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</si>
  <si>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</si>
  <si>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</si>
  <si>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</si>
  <si>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</si>
  <si>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</si>
  <si>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</si>
  <si>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</si>
  <si>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</si>
  <si>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</si>
  <si>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</si>
  <si>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</si>
  <si>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</si>
  <si>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</si>
  <si>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</si>
  <si>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</si>
  <si>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</si>
  <si>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</si>
  <si>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</si>
  <si>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</si>
  <si>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</si>
  <si>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</si>
  <si>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</si>
  <si>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</si>
  <si>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</si>
  <si>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</si>
  <si>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</si>
  <si>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</si>
  <si>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</si>
  <si>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</si>
  <si>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</si>
  <si>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</si>
  <si>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</si>
  <si>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</si>
  <si>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</si>
  <si>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</si>
  <si>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</si>
  <si>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</si>
  <si>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</si>
  <si>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</si>
  <si>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</si>
  <si>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</si>
  <si>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</si>
  <si>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</si>
  <si>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</si>
  <si>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</si>
  <si>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</si>
  <si>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</si>
  <si>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</si>
  <si>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</si>
  <si>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</si>
  <si>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</si>
  <si>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</si>
  <si>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</si>
  <si>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</si>
  <si>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</si>
  <si>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</si>
  <si>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</si>
  <si>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</si>
  <si>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</si>
  <si>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</si>
  <si>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</si>
  <si>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</si>
  <si>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</si>
  <si>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</si>
  <si>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</si>
  <si>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</si>
  <si>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</si>
  <si>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</si>
  <si>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</si>
  <si>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</si>
  <si>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</si>
  <si>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</si>
  <si>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</si>
  <si>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</si>
  <si>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</si>
  <si>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</si>
  <si>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</si>
  <si>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</si>
  <si>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</si>
  <si>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</si>
  <si>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</si>
  <si>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</si>
  <si>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</si>
  <si>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</si>
  <si>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</si>
  <si>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</si>
  <si>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</si>
  <si>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</si>
  <si>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</si>
  <si>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</si>
  <si>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</si>
  <si>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</si>
  <si>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</si>
  <si>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</si>
  <si>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</si>
  <si>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</si>
  <si>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</si>
  <si>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</si>
  <si>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</si>
  <si>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</si>
  <si>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</si>
  <si>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</si>
  <si>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</si>
  <si>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</si>
  <si>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</si>
  <si>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</si>
  <si>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</si>
  <si>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</si>
  <si>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</si>
  <si>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</si>
  <si>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</si>
  <si>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</si>
  <si>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</si>
  <si>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</si>
  <si>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</si>
  <si>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</si>
  <si>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</si>
  <si>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</si>
  <si>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</si>
  <si>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</si>
  <si>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</si>
  <si>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</si>
  <si>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</si>
  <si>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</si>
  <si>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</si>
  <si>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</si>
  <si>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</si>
  <si>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</si>
  <si>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</si>
  <si>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</si>
  <si>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</si>
  <si>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</si>
  <si>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</si>
  <si>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</si>
  <si>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</si>
  <si>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</si>
  <si>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</si>
  <si>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</si>
  <si>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</si>
  <si>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</si>
  <si>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</si>
  <si>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</si>
  <si>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</si>
  <si>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</si>
  <si>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</si>
  <si>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</si>
  <si>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</si>
  <si>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</si>
  <si>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</si>
  <si>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</si>
  <si>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</si>
  <si>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</si>
  <si>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</si>
  <si>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</si>
  <si>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</si>
  <si>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</si>
  <si>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</si>
  <si>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</si>
  <si>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</si>
  <si>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</si>
  <si>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</si>
  <si>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</si>
  <si>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</si>
  <si>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</si>
  <si>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</si>
  <si>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</si>
  <si>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</si>
  <si>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</si>
  <si>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</si>
  <si>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</si>
  <si>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</si>
  <si>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</si>
  <si>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</si>
  <si>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</si>
  <si>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</si>
  <si>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</si>
  <si>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</si>
  <si>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</si>
  <si>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</si>
  <si>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</si>
  <si>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</si>
  <si>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</si>
  <si>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</si>
  <si>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</si>
  <si>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</si>
  <si>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</si>
  <si>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</si>
  <si>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</si>
  <si>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</si>
  <si>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</si>
  <si>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</si>
  <si>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</si>
  <si>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</si>
  <si>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</si>
  <si>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</si>
  <si>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</si>
  <si>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</si>
  <si>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</si>
  <si>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</si>
  <si>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</si>
  <si>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</si>
  <si>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</si>
  <si>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</si>
  <si>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</si>
  <si>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</si>
  <si>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</si>
  <si>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</si>
  <si>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</si>
  <si>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</si>
  <si>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</si>
  <si>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</si>
  <si>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</si>
  <si>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</si>
  <si>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</si>
  <si>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</si>
  <si>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</si>
  <si>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</si>
  <si>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</si>
  <si>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</si>
  <si>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</si>
  <si>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</si>
  <si>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</si>
  <si>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</si>
  <si>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</si>
  <si>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</si>
  <si>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</si>
  <si>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</si>
  <si>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</si>
  <si>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</si>
  <si>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</si>
  <si>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</si>
  <si>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</si>
  <si>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</si>
  <si>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</si>
  <si>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</si>
  <si>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</si>
  <si>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</si>
  <si>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</si>
  <si>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</si>
  <si>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</si>
  <si>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</si>
  <si>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</si>
  <si>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</si>
  <si>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</si>
  <si>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</si>
  <si>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</si>
  <si>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</si>
  <si>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</si>
  <si>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</si>
  <si>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</si>
  <si>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</si>
  <si>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</si>
  <si>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</si>
  <si>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</si>
  <si>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</si>
  <si>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</si>
  <si>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</si>
  <si>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</si>
  <si>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</si>
  <si>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</si>
  <si>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</si>
  <si>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</si>
  <si>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</si>
  <si>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</si>
  <si>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</si>
  <si>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</si>
  <si>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</si>
  <si>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</si>
  <si>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</si>
  <si>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</si>
  <si>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</si>
  <si>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</si>
  <si>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</si>
  <si>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</si>
  <si>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</si>
  <si>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</si>
  <si>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</si>
  <si>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</si>
  <si>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</si>
  <si>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</si>
  <si>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</si>
  <si>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</si>
  <si>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</si>
  <si>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</si>
  <si>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</si>
  <si>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</si>
  <si>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</si>
  <si>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</si>
  <si>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</si>
  <si>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</si>
  <si>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</si>
  <si>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</si>
  <si>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</si>
  <si>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</si>
  <si>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</si>
  <si>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</si>
  <si>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</si>
  <si>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</si>
  <si>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</si>
  <si>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</si>
  <si>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</si>
  <si>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</si>
  <si>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</si>
  <si>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</si>
  <si>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</si>
  <si>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</si>
  <si>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</si>
  <si>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</si>
  <si>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</si>
  <si>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</si>
  <si>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</si>
  <si>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</si>
  <si>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</si>
  <si>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</si>
  <si>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</si>
  <si>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</si>
  <si>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</si>
  <si>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</si>
  <si>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</si>
  <si>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</si>
  <si>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</si>
  <si>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</si>
  <si>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</si>
  <si>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</si>
  <si>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</si>
  <si>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</si>
  <si>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</si>
  <si>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</si>
  <si>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</si>
  <si>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</si>
  <si>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</si>
  <si>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</si>
  <si>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</si>
  <si>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</si>
  <si>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</si>
  <si>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</si>
  <si>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</si>
  <si>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</si>
  <si>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</si>
  <si>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</si>
  <si>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</si>
  <si>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</si>
  <si>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</si>
  <si>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</si>
  <si>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</si>
  <si>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</si>
  <si>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</si>
  <si>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</si>
  <si>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</si>
  <si>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</si>
  <si>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</si>
  <si>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</si>
  <si>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</si>
  <si>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</si>
  <si>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</si>
  <si>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</si>
  <si>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</si>
  <si>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</si>
  <si>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</si>
  <si>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</si>
  <si>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</si>
  <si>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</si>
  <si>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</si>
  <si>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</si>
  <si>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</si>
  <si>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</si>
  <si>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</si>
  <si>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</si>
  <si>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</si>
  <si>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</si>
  <si>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</si>
  <si>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</si>
  <si>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</si>
  <si>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</si>
  <si>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</si>
  <si>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</si>
  <si>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</si>
  <si>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</si>
  <si>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</si>
  <si>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</si>
  <si>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</si>
  <si>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</si>
  <si>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</si>
  <si>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</si>
  <si>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</si>
  <si>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</si>
  <si>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</si>
  <si>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</si>
  <si>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</si>
  <si>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</si>
  <si>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</si>
  <si>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</si>
  <si>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</si>
  <si>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</si>
  <si>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</si>
  <si>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</si>
  <si>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</si>
  <si>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</si>
  <si>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</si>
  <si>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</si>
  <si>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</si>
  <si>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</si>
  <si>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</si>
  <si>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</si>
  <si>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</si>
  <si>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</si>
  <si>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</si>
  <si>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</si>
  <si>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</si>
  <si>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</si>
  <si>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</si>
  <si>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</si>
  <si>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</si>
  <si>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</si>
  <si>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</si>
  <si>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</si>
  <si>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</si>
  <si>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</si>
  <si>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</si>
  <si>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</si>
  <si>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</si>
  <si>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</si>
  <si>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</si>
  <si>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</si>
  <si>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</si>
  <si>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</si>
  <si>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</si>
  <si>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</si>
  <si>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</si>
  <si>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</si>
  <si>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</si>
  <si>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</si>
  <si>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</si>
  <si>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</si>
  <si>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</si>
  <si>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</si>
  <si>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</si>
  <si>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</si>
  <si>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</si>
  <si>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</si>
  <si>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</si>
  <si>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</si>
  <si>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</si>
  <si>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</si>
  <si>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</si>
  <si>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</si>
  <si>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</si>
  <si>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</si>
  <si>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</si>
  <si>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</si>
  <si>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</si>
  <si>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</si>
  <si>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</si>
  <si>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</si>
  <si>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</si>
  <si>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</si>
  <si>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</si>
  <si>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</si>
  <si>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</si>
  <si>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</si>
  <si>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</si>
  <si>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</si>
  <si>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</si>
  <si>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</si>
  <si>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</si>
  <si>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</si>
  <si>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</si>
  <si>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</si>
  <si>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</si>
  <si>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</si>
  <si>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</si>
  <si>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</si>
  <si>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</si>
  <si>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</si>
  <si>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</si>
  <si>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</si>
  <si>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</si>
  <si>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</si>
  <si>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</si>
  <si>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</si>
  <si>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</si>
  <si>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</si>
  <si>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</si>
  <si>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</si>
  <si>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</si>
  <si>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</si>
  <si>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</si>
  <si>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</si>
  <si>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</si>
  <si>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</si>
  <si>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</si>
  <si>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</si>
  <si>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</si>
  <si>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</si>
  <si>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</si>
  <si>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</si>
  <si>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</si>
  <si>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</si>
  <si>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</si>
  <si>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</si>
  <si>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</si>
  <si>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</si>
  <si>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</si>
  <si>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</si>
  <si>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</si>
  <si>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</si>
  <si>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</si>
  <si>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</si>
  <si>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</si>
  <si>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</si>
  <si>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</si>
  <si>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</si>
  <si>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</si>
  <si>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</si>
  <si>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</si>
  <si>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</si>
  <si>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</si>
  <si>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</si>
  <si>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</si>
  <si>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</si>
  <si>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</si>
  <si>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</si>
  <si>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</si>
  <si>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</si>
  <si>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</si>
  <si>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</si>
  <si>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</si>
  <si>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</si>
  <si>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</si>
  <si>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</si>
  <si>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</si>
  <si>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</si>
  <si>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</si>
  <si>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</si>
  <si>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</si>
  <si>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</si>
  <si>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</si>
  <si>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</si>
  <si>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</si>
  <si>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</si>
  <si>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</si>
  <si>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</si>
  <si>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</si>
  <si>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</si>
  <si>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</si>
  <si>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</si>
  <si>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</si>
  <si>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</si>
  <si>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</si>
  <si>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</si>
  <si>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</si>
  <si>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</si>
  <si>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</si>
  <si>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</si>
  <si>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</si>
  <si>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</si>
  <si>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</si>
  <si>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</si>
  <si>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</si>
  <si>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</si>
  <si>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</si>
  <si>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</si>
  <si>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</si>
  <si>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</si>
  <si>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</si>
  <si>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</si>
  <si>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</si>
  <si>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</si>
  <si>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</si>
  <si>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</si>
  <si>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</si>
  <si>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</si>
  <si>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</si>
  <si>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</si>
  <si>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</si>
  <si>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</si>
  <si>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</si>
  <si>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</si>
  <si>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</si>
  <si>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</si>
  <si>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</si>
  <si>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</si>
  <si>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</si>
  <si>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</si>
  <si>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</si>
  <si>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</si>
  <si>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</si>
  <si>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</si>
  <si>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</si>
  <si>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</si>
  <si>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</si>
  <si>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</si>
  <si>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</si>
  <si>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</si>
  <si>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</si>
  <si>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</si>
  <si>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</si>
  <si>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</si>
  <si>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</si>
  <si>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</si>
  <si>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</si>
  <si>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</si>
  <si>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</si>
  <si>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</si>
  <si>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</si>
  <si>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</si>
  <si>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</si>
  <si>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</si>
  <si>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</si>
  <si>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</si>
  <si>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</si>
  <si>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</si>
  <si>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</si>
  <si>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</si>
  <si>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</si>
  <si>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</si>
  <si>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</si>
  <si>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</si>
  <si>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</si>
  <si>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</si>
  <si>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</si>
  <si>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</si>
  <si>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</si>
  <si>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</si>
  <si>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</si>
  <si>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</si>
  <si>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</si>
  <si>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</si>
  <si>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</si>
  <si>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</si>
  <si>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</si>
  <si>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</si>
  <si>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</si>
  <si>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</si>
  <si>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</si>
  <si>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</si>
  <si>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</si>
  <si>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</si>
  <si>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</si>
  <si>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</si>
  <si>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</si>
  <si>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</si>
  <si>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</si>
  <si>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</si>
  <si>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</si>
  <si>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</si>
  <si>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</si>
  <si>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</si>
  <si>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</si>
  <si>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</si>
  <si>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</si>
  <si>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</si>
  <si>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</si>
  <si>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</si>
  <si>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</si>
  <si>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</si>
  <si>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</si>
  <si>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</si>
  <si>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</si>
  <si>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</si>
  <si>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</si>
  <si>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</si>
  <si>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</si>
  <si>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</si>
  <si>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</si>
  <si>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</si>
  <si>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</si>
  <si>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</si>
  <si>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</si>
  <si>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</si>
  <si>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</si>
  <si>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</si>
  <si>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</si>
  <si>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</si>
  <si>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</si>
  <si>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</si>
  <si>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</si>
  <si>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</si>
  <si>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</si>
  <si>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</si>
  <si>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</si>
  <si>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</si>
  <si>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</si>
  <si>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</si>
  <si>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</si>
  <si>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</si>
  <si>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</si>
  <si>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</si>
  <si>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</si>
  <si>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</si>
  <si>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</si>
  <si>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</si>
  <si>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</si>
  <si>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</si>
  <si>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</si>
  <si>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</si>
  <si>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</si>
  <si>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</si>
  <si>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</si>
  <si>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</si>
  <si>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</si>
  <si>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</si>
  <si>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</si>
  <si>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</si>
  <si>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</si>
  <si>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</si>
  <si>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</si>
  <si>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</si>
  <si>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</si>
  <si>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</si>
  <si>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</si>
  <si>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</si>
  <si>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</si>
  <si>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</si>
  <si>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</si>
  <si>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</si>
  <si>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</si>
  <si>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</si>
  <si>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</si>
  <si>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</si>
  <si>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</si>
  <si>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</si>
  <si>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</si>
  <si>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</si>
  <si>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</si>
  <si>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</si>
  <si>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</si>
  <si>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</si>
  <si>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</si>
  <si>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</si>
  <si>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</si>
  <si>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</si>
  <si>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</si>
  <si>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</si>
  <si>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</si>
  <si>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</si>
  <si>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</si>
  <si>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</si>
  <si>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</si>
  <si>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</si>
  <si>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</si>
  <si>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</si>
  <si>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</si>
  <si>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</si>
  <si>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</si>
  <si>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</si>
  <si>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</si>
  <si>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</si>
  <si>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</si>
  <si>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</si>
  <si>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</si>
  <si>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</si>
  <si>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</si>
  <si>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</si>
  <si>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</si>
  <si>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</si>
  <si>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</si>
  <si>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</si>
  <si>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</si>
  <si>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</si>
  <si>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</si>
  <si>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</si>
  <si>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</si>
  <si>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</si>
  <si>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</si>
  <si>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</si>
  <si>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</si>
  <si>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</si>
  <si>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</si>
  <si>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</si>
  <si>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</si>
  <si>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</si>
  <si>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</si>
  <si>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</si>
  <si>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</si>
  <si>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</si>
  <si>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</si>
  <si>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</si>
  <si>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</si>
  <si>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</si>
  <si>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</si>
  <si>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</si>
  <si>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</si>
  <si>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</si>
  <si>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</si>
  <si>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</si>
  <si>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</si>
  <si>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</si>
  <si>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</si>
  <si>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</si>
  <si>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</si>
  <si>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</si>
  <si>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</si>
  <si>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</si>
  <si>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</si>
  <si>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</si>
  <si>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</si>
  <si>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</si>
  <si>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</si>
  <si>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</si>
  <si>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</si>
  <si>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</si>
  <si>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</si>
  <si>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</si>
  <si>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</si>
  <si>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</si>
  <si>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</si>
  <si>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</si>
  <si>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</si>
  <si>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</si>
  <si>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</si>
  <si>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</si>
  <si>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</si>
  <si>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</si>
  <si>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</si>
  <si>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</si>
  <si>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</si>
  <si>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</si>
  <si>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</si>
  <si>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</si>
  <si>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</si>
  <si>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</si>
  <si>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</si>
  <si>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</si>
  <si>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</si>
  <si>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</si>
  <si>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</si>
  <si>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</si>
  <si>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</si>
  <si>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</si>
  <si>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</si>
  <si>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</si>
  <si>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</si>
  <si>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</si>
  <si>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</si>
  <si>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</si>
  <si>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</si>
  <si>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</si>
  <si>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</si>
  <si>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</si>
  <si>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</si>
  <si>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</si>
  <si>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</si>
  <si>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</si>
  <si>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</si>
  <si>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</si>
  <si>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</si>
  <si>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</si>
  <si>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</si>
  <si>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</si>
  <si>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</si>
  <si>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</si>
  <si>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</si>
  <si>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</si>
  <si>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</si>
  <si>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</si>
  <si>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</si>
  <si>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</si>
  <si>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</si>
  <si>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</si>
  <si>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</si>
  <si>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</si>
  <si>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</si>
  <si>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</si>
  <si>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</si>
  <si>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</si>
  <si>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</si>
  <si>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</si>
  <si>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</si>
  <si>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</si>
  <si>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</si>
  <si>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</si>
  <si>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</si>
  <si>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</si>
  <si>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</si>
  <si>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</si>
  <si>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</si>
  <si>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</si>
  <si>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</si>
  <si>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</si>
  <si>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</si>
  <si>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</si>
  <si>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</si>
  <si>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</si>
  <si>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</si>
  <si>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</si>
  <si>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</si>
  <si>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</si>
  <si>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</si>
  <si>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</si>
  <si>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</si>
  <si>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</si>
  <si>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</si>
  <si>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</si>
  <si>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</si>
  <si>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</si>
  <si>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</si>
  <si>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</si>
  <si>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</si>
  <si>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</si>
  <si>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</si>
  <si>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</si>
  <si>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</si>
  <si>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</si>
  <si>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</si>
  <si>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</si>
  <si>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</si>
  <si>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</si>
  <si>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</si>
  <si>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</si>
  <si>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</si>
  <si>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</si>
  <si>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</si>
  <si>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</si>
  <si>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</si>
  <si>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</si>
  <si>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</si>
  <si>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</si>
  <si>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</si>
  <si>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</si>
  <si>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</si>
  <si>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</si>
  <si>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</si>
  <si>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</si>
  <si>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</si>
  <si>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</si>
  <si>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</si>
  <si>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</si>
  <si>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</si>
  <si>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</si>
  <si>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</si>
  <si>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</si>
  <si>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</si>
  <si>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</si>
  <si>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</si>
  <si>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</si>
  <si>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</si>
  <si>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</si>
  <si>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</si>
  <si>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</si>
  <si>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</si>
  <si>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</si>
  <si>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</si>
  <si>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</si>
  <si>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</si>
  <si>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</si>
  <si>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</si>
  <si>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</si>
  <si>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</si>
  <si>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</si>
  <si>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</si>
  <si>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</si>
  <si>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</si>
  <si>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</si>
  <si>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</si>
  <si>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</si>
  <si>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</si>
  <si>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</si>
  <si>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</si>
  <si>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</si>
  <si>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</si>
  <si>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</si>
  <si>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</si>
  <si>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</si>
  <si>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</si>
  <si>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</si>
  <si>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</si>
  <si>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</si>
  <si>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</si>
  <si>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</si>
  <si>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</si>
  <si>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</si>
  <si>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</si>
  <si>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</si>
  <si>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</si>
  <si>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</si>
  <si>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</si>
  <si>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</si>
  <si>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</si>
  <si>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</si>
  <si>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</si>
  <si>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</si>
  <si>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</si>
  <si>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</si>
  <si>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</si>
  <si>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</si>
  <si>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</si>
  <si>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</si>
  <si>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</si>
  <si>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</si>
  <si>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</si>
  <si>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</si>
  <si>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</si>
  <si>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</si>
  <si>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</si>
  <si>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</si>
  <si>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</si>
  <si>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</si>
  <si>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</si>
  <si>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</si>
  <si>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</si>
  <si>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</si>
  <si>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</si>
  <si>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</si>
  <si>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</si>
  <si>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</si>
  <si>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</si>
  <si>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</si>
  <si>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</si>
  <si>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</si>
  <si>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</si>
  <si>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</si>
  <si>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</si>
  <si>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</si>
  <si>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</si>
  <si>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</si>
  <si>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</si>
  <si>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</si>
  <si>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</si>
  <si>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</si>
  <si>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</si>
  <si>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</si>
  <si>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</si>
  <si>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</si>
  <si>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</si>
  <si>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</si>
  <si>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</si>
  <si>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</si>
  <si>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</si>
  <si>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</si>
  <si>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</si>
  <si>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</si>
  <si>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</si>
  <si>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</si>
  <si>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</si>
  <si>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</si>
  <si>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</si>
  <si>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</si>
  <si>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</si>
  <si>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</si>
  <si>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</si>
  <si>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</si>
  <si>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</si>
  <si>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</si>
  <si>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</si>
  <si>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</si>
  <si>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</si>
  <si>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</si>
  <si>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</si>
  <si>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</si>
  <si>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</si>
  <si>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</si>
  <si>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</si>
  <si>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</si>
  <si>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</si>
  <si>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</si>
  <si>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</si>
  <si>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</si>
  <si>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</si>
  <si>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</si>
  <si>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</si>
  <si>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</si>
  <si>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</si>
  <si>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</si>
  <si>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</si>
  <si>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</si>
  <si>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</si>
  <si>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</si>
  <si>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</si>
  <si>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</si>
  <si>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</si>
  <si>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</si>
  <si>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</si>
  <si>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</si>
  <si>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</si>
  <si>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</si>
  <si>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</si>
  <si>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</si>
  <si>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</si>
  <si>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</si>
  <si>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</si>
  <si>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</si>
  <si>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</si>
  <si>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</si>
  <si>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</si>
  <si>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</si>
  <si>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</si>
  <si>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</si>
  <si>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</si>
  <si>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</si>
  <si>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</si>
  <si>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</si>
  <si>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</si>
  <si>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</si>
  <si>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</si>
  <si>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</si>
  <si>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</si>
  <si>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</si>
  <si>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</si>
  <si>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</si>
  <si>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</si>
  <si>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</si>
  <si>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</si>
  <si>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</si>
  <si>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</si>
  <si>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</si>
  <si>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</si>
  <si>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</si>
  <si>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</si>
  <si>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</si>
  <si>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</si>
  <si>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</si>
  <si>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</si>
  <si>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</si>
  <si>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</si>
  <si>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</si>
  <si>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</si>
  <si>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</si>
  <si>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</si>
  <si>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</si>
  <si>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</si>
  <si>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</si>
  <si>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</si>
  <si>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</si>
  <si>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</si>
  <si>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</si>
  <si>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</si>
  <si>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</si>
  <si>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</si>
  <si>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</si>
  <si>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</si>
  <si>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</si>
  <si>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</si>
  <si>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</si>
  <si>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</si>
  <si>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</si>
  <si>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</si>
  <si>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</si>
  <si>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</si>
  <si>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</si>
  <si>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</si>
  <si>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</si>
  <si>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</si>
  <si>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</si>
  <si>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</si>
  <si>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</si>
  <si>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</si>
  <si>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</si>
  <si>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</si>
  <si>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</si>
  <si>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</si>
  <si>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</si>
  <si>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</si>
  <si>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</si>
  <si>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</si>
  <si>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</si>
  <si>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</si>
  <si>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</si>
  <si>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</si>
  <si>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</si>
  <si>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</si>
  <si>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</si>
  <si>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</si>
  <si>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</si>
  <si>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</si>
  <si>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</si>
  <si>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</si>
  <si>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</si>
  <si>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</si>
  <si>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</si>
  <si>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</si>
  <si>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</si>
  <si>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</si>
  <si>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</si>
  <si>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</si>
  <si>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</si>
  <si>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</si>
  <si>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</si>
  <si>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</si>
  <si>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</si>
  <si>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</si>
  <si>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</si>
  <si>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</si>
  <si>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</si>
  <si>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</si>
  <si>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</si>
  <si>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</si>
  <si>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</si>
  <si>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</si>
  <si>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</si>
  <si>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</si>
  <si>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</si>
  <si>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</si>
  <si>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</si>
  <si>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</si>
  <si>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</si>
  <si>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</si>
  <si>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</si>
  <si>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</si>
  <si>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</si>
  <si>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</si>
  <si>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</si>
  <si>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</si>
  <si>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</si>
  <si>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</si>
  <si>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</si>
  <si>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</si>
  <si>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</si>
  <si>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</si>
  <si>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</si>
  <si>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</si>
  <si>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</si>
  <si>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</si>
  <si>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</si>
  <si>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</si>
  <si>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</si>
  <si>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</si>
  <si>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</si>
  <si>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</si>
  <si>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</si>
  <si>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</si>
  <si>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</si>
  <si>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</si>
  <si>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</si>
  <si>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</si>
  <si>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</si>
  <si>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</si>
  <si>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</si>
  <si>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</si>
  <si>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</si>
  <si>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</si>
  <si>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</si>
  <si>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</si>
  <si>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</si>
  <si>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</si>
  <si>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</si>
  <si>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</si>
  <si>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</si>
  <si>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</si>
  <si>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</si>
  <si>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</si>
  <si>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</si>
  <si>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</si>
  <si>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</si>
  <si>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</si>
  <si>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</si>
  <si>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</si>
  <si>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</si>
  <si>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</si>
  <si>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</si>
  <si>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</si>
  <si>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</si>
  <si>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</si>
  <si>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</si>
  <si>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</si>
  <si>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</si>
  <si>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</si>
  <si>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</si>
  <si>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</si>
  <si>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</si>
  <si>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</si>
  <si>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</si>
  <si>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</si>
  <si>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</si>
  <si>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</si>
  <si>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</si>
  <si>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</si>
  <si>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</si>
  <si>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</si>
  <si>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</si>
  <si>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</si>
  <si>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</si>
  <si>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</si>
  <si>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</si>
  <si>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</si>
  <si>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</si>
  <si>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</si>
  <si>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</si>
  <si>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</si>
  <si>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</si>
  <si>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</si>
  <si>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</si>
  <si>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</si>
  <si>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</si>
  <si>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</si>
  <si>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</si>
  <si>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</si>
  <si>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</si>
  <si>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</si>
  <si>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</si>
  <si>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</si>
  <si>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</si>
  <si>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</si>
  <si>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</si>
  <si>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</si>
  <si>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</si>
  <si>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</si>
  <si>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</si>
  <si>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</si>
  <si>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</si>
  <si>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</si>
  <si>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</si>
  <si>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</si>
  <si>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</si>
  <si>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</si>
  <si>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</si>
  <si>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</si>
  <si>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</si>
  <si>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</si>
  <si>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</si>
  <si>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</si>
  <si>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</si>
  <si>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</si>
  <si>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</si>
  <si>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</si>
  <si>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</si>
  <si>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</si>
  <si>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</si>
  <si>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</si>
  <si>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</si>
  <si>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</si>
  <si>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</si>
  <si>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</si>
  <si>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</si>
  <si>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</si>
  <si>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</si>
  <si>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</si>
  <si>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</si>
  <si>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</si>
  <si>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</si>
  <si>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</si>
  <si>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</si>
  <si>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</si>
  <si>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</si>
  <si>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</si>
  <si>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</si>
  <si>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</si>
  <si>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</si>
  <si>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</si>
  <si>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</si>
  <si>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</si>
  <si>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</si>
  <si>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</si>
  <si>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</si>
  <si>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</si>
  <si>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</si>
  <si>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</si>
  <si>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</si>
  <si>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</si>
  <si>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</si>
  <si>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</si>
  <si>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</si>
  <si>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</si>
  <si>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</si>
  <si>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</si>
  <si>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</si>
  <si>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</si>
  <si>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</si>
  <si>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</si>
  <si>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</si>
  <si>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</si>
  <si>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</si>
  <si>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</si>
  <si>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</si>
  <si>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</si>
  <si>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</si>
  <si>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</si>
  <si>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</si>
  <si>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</si>
  <si>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</si>
  <si>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</si>
  <si>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</si>
  <si>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</si>
  <si>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</si>
  <si>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</si>
  <si>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</si>
  <si>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</si>
  <si>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</si>
  <si>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</si>
  <si>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</si>
  <si>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</si>
  <si>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</si>
  <si>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</si>
  <si>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</si>
  <si>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</si>
  <si>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</si>
  <si>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</si>
  <si>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</si>
  <si>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</si>
  <si>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</si>
  <si>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</si>
  <si>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</si>
  <si>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</si>
  <si>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</si>
  <si>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</si>
  <si>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</si>
  <si>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</si>
  <si>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</si>
  <si>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</si>
  <si>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</si>
  <si>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</si>
  <si>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</si>
  <si>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</si>
  <si>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</si>
  <si>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</si>
  <si>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</si>
  <si>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</si>
  <si>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</si>
  <si>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</si>
  <si>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</si>
  <si>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</si>
  <si>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</si>
  <si>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</si>
  <si>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</si>
  <si>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</si>
  <si>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</si>
  <si>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</si>
  <si>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</si>
  <si>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</si>
  <si>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</si>
  <si>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</si>
  <si>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</si>
  <si>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</si>
  <si>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</si>
  <si>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</si>
  <si>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</si>
  <si>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</si>
  <si>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</si>
  <si>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</si>
  <si>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</si>
  <si>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</si>
  <si>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</si>
  <si>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</si>
  <si>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</si>
  <si>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</si>
  <si>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</si>
  <si>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</si>
  <si>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</si>
  <si>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</si>
  <si>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</si>
  <si>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</si>
  <si>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</si>
  <si>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</si>
  <si>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</si>
  <si>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</si>
  <si>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</si>
  <si>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</si>
  <si>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</si>
  <si>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</si>
  <si>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</si>
  <si>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</si>
  <si>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</si>
  <si>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</si>
  <si>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</si>
  <si>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</si>
  <si>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</si>
  <si>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</si>
  <si>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</si>
  <si>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</si>
  <si>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</si>
  <si>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</si>
  <si>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</si>
  <si>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</si>
  <si>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</si>
  <si>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</si>
  <si>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</si>
  <si>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</si>
  <si>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</si>
  <si>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</si>
  <si>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</si>
  <si>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</si>
  <si>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</si>
  <si>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</si>
  <si>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</si>
  <si>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</si>
  <si>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</si>
  <si>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</si>
  <si>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</si>
  <si>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</si>
  <si>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</si>
  <si>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</si>
  <si>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</si>
  <si>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</si>
  <si>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</si>
  <si>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</si>
  <si>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</si>
  <si>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</si>
  <si>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</si>
  <si>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</si>
  <si>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</si>
  <si>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</si>
  <si>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</si>
  <si>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</si>
  <si>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</si>
  <si>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</si>
  <si>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</si>
  <si>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</si>
  <si>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</si>
  <si>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</si>
  <si>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</si>
  <si>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</si>
  <si>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</si>
  <si>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</si>
  <si>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</si>
  <si>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</si>
  <si>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</si>
  <si>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</si>
  <si>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</si>
  <si>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</si>
  <si>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</si>
  <si>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</si>
  <si>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</si>
  <si>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</si>
  <si>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</si>
  <si>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</si>
  <si>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</si>
  <si>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</si>
  <si>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</si>
  <si>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</si>
  <si>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</si>
  <si>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</si>
  <si>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</si>
  <si>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</si>
  <si>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</si>
  <si>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</si>
  <si>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</si>
  <si>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</si>
  <si>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</si>
  <si>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</si>
  <si>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</si>
  <si>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</si>
  <si>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</si>
  <si>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</si>
  <si>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</si>
  <si>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</si>
  <si>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</si>
  <si>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</si>
  <si>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</si>
  <si>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</si>
  <si>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</si>
  <si>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</si>
  <si>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</si>
  <si>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</si>
  <si>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</si>
  <si>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</si>
  <si>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</si>
  <si>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</si>
  <si>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</si>
  <si>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</si>
  <si>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</si>
  <si>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</si>
  <si>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</si>
  <si>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</si>
  <si>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</si>
  <si>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</si>
  <si>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</si>
  <si>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</si>
  <si>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</si>
  <si>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</si>
  <si>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</si>
  <si>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</si>
  <si>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</si>
  <si>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</si>
  <si>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</si>
  <si>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</si>
  <si>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</si>
  <si>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</si>
  <si>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</si>
  <si>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</si>
  <si>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</si>
  <si>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</si>
  <si>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</si>
  <si>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</si>
  <si>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</si>
  <si>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</si>
  <si>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</si>
  <si>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</si>
  <si>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</si>
  <si>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</si>
  <si>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</si>
  <si>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</si>
  <si>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</si>
  <si>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</si>
  <si>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</si>
  <si>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</si>
  <si>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</si>
  <si>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</si>
  <si>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</si>
  <si>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</si>
  <si>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</si>
  <si>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</si>
  <si>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</si>
  <si>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</si>
  <si>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</si>
  <si>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</si>
  <si>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</si>
  <si>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</si>
  <si>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</si>
  <si>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</si>
  <si>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</si>
  <si>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</si>
  <si>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</si>
  <si>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</si>
  <si>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</si>
  <si>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</si>
  <si>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</si>
  <si>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</si>
  <si>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</si>
  <si>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</si>
  <si>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</si>
  <si>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</si>
  <si>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</si>
  <si>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</si>
  <si>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</si>
  <si>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</si>
  <si>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</si>
  <si>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</si>
  <si>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</si>
  <si>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</si>
  <si>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</si>
  <si>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</si>
  <si>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</si>
  <si>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</si>
  <si>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</si>
  <si>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</si>
  <si>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</si>
  <si>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</si>
  <si>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</si>
  <si>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</si>
  <si>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</si>
  <si>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</si>
  <si>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</si>
  <si>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</si>
  <si>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</si>
  <si>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</si>
  <si>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</si>
  <si>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</si>
  <si>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</si>
  <si>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</si>
  <si>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</si>
  <si>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</si>
  <si>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</si>
  <si>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</si>
  <si>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</si>
  <si>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</si>
  <si>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</si>
  <si>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</si>
  <si>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</si>
  <si>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</si>
  <si>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</si>
  <si>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</si>
  <si>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</si>
  <si>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</si>
  <si>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</si>
  <si>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</si>
  <si>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</si>
  <si>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</si>
  <si>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</si>
  <si>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</si>
  <si>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</si>
  <si>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</si>
  <si>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</si>
  <si>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</si>
  <si>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</si>
  <si>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</si>
  <si>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</si>
  <si>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</si>
  <si>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</si>
  <si>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</si>
  <si>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</si>
  <si>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</si>
  <si>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</si>
  <si>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</si>
  <si>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</si>
  <si>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</si>
  <si>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</si>
  <si>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</si>
  <si>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</si>
  <si>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</si>
  <si>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</si>
  <si>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</si>
  <si>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</si>
  <si>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</si>
  <si>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</si>
  <si>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</si>
  <si>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</si>
  <si>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</si>
  <si>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</si>
  <si>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</si>
  <si>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</si>
  <si>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</si>
  <si>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</si>
  <si>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</si>
  <si>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</si>
  <si>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</si>
  <si>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</si>
  <si>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</si>
  <si>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</si>
  <si>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</si>
  <si>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</si>
  <si>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</si>
  <si>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</si>
  <si>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</si>
  <si>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</si>
  <si>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</si>
  <si>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</si>
  <si>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</si>
  <si>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</si>
  <si>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</si>
  <si>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</si>
  <si>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</si>
  <si>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</si>
  <si>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</si>
  <si>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</si>
  <si>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</si>
  <si>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</si>
  <si>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</si>
  <si>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</si>
  <si>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</si>
  <si>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</si>
  <si>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</si>
  <si>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</si>
  <si>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</si>
  <si>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</si>
  <si>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</si>
  <si>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</si>
  <si>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</si>
  <si>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</si>
  <si>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</si>
  <si>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</si>
  <si>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</si>
  <si>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</si>
  <si>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</si>
  <si>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</si>
  <si>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</si>
  <si>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</si>
  <si>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</si>
  <si>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</si>
  <si>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</si>
  <si>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</si>
  <si>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</si>
  <si>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</si>
  <si>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</si>
  <si>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</si>
  <si>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</si>
  <si>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</si>
  <si>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</si>
  <si>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</si>
  <si>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</si>
  <si>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</si>
  <si>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</si>
  <si>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</si>
  <si>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</si>
  <si>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</si>
  <si>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</si>
  <si>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</si>
  <si>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</si>
  <si>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</si>
  <si>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</si>
  <si>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</si>
  <si>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</si>
  <si>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</si>
  <si>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</si>
  <si>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</si>
  <si>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</si>
  <si>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</si>
  <si>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</si>
  <si>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</si>
  <si>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</si>
  <si>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</si>
  <si>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</si>
  <si>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</si>
  <si>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</si>
  <si>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</si>
  <si>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</si>
  <si>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</si>
  <si>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</si>
  <si>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</si>
  <si>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</si>
  <si>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</si>
  <si>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</si>
  <si>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</si>
  <si>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</si>
  <si>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</si>
  <si>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</si>
  <si>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</si>
  <si>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</si>
  <si>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</si>
  <si>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</si>
  <si>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</si>
  <si>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</si>
  <si>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</si>
  <si>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</si>
  <si>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</si>
  <si>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</si>
  <si>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</si>
  <si>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</si>
  <si>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</si>
  <si>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</si>
  <si>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</si>
  <si>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</si>
  <si>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</si>
  <si>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</si>
  <si>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</si>
  <si>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</si>
  <si>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</si>
  <si>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</si>
  <si>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</si>
  <si>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</si>
  <si>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</si>
  <si>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</si>
  <si>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</si>
  <si>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</si>
  <si>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</si>
  <si>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</si>
  <si>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</si>
  <si>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</si>
  <si>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</si>
  <si>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</si>
  <si>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</si>
  <si>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</si>
  <si>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</si>
  <si>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</si>
  <si>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</si>
  <si>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</si>
  <si>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</si>
  <si>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</si>
  <si>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</si>
  <si>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</si>
  <si>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</si>
  <si>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</si>
  <si>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</si>
  <si>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</si>
  <si>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</si>
  <si>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</si>
  <si>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</si>
  <si>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</si>
  <si>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</si>
  <si>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</si>
  <si>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</si>
  <si>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</si>
  <si>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</si>
  <si>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</si>
  <si>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</si>
  <si>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</si>
  <si>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</si>
  <si>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</si>
  <si>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</si>
  <si>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</si>
  <si>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</si>
  <si>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</si>
  <si>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</si>
  <si>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</si>
  <si>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</si>
  <si>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</si>
  <si>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</si>
  <si>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</si>
  <si>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</si>
  <si>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</si>
  <si>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</si>
  <si>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</si>
  <si>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</si>
  <si>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</si>
  <si>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</si>
  <si>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</si>
  <si>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</si>
  <si>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</si>
  <si>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</si>
  <si>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</si>
  <si>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</si>
  <si>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</si>
  <si>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</si>
  <si>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</si>
  <si>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</si>
  <si>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</si>
  <si>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</si>
  <si>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</si>
  <si>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</si>
  <si>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</si>
  <si>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</si>
  <si>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</si>
  <si>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</si>
  <si>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</si>
  <si>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</si>
  <si>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</si>
  <si>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</si>
  <si>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</si>
  <si>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</si>
  <si>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</si>
  <si>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</si>
  <si>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</si>
  <si>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</si>
  <si>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</si>
  <si>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</si>
  <si>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</si>
  <si>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</si>
  <si>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</si>
  <si>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</si>
  <si>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</si>
  <si>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</si>
  <si>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</si>
  <si>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</si>
  <si>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</si>
  <si>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</si>
  <si>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</si>
  <si>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</si>
  <si>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</si>
  <si>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</si>
  <si>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</si>
  <si>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</si>
  <si>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</si>
  <si>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</si>
  <si>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</si>
  <si>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</si>
  <si>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</si>
  <si>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</si>
  <si>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</si>
  <si>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</si>
  <si>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</si>
  <si>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</si>
  <si>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</si>
  <si>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</si>
  <si>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</si>
  <si>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</si>
  <si>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</si>
  <si>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</si>
  <si>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</si>
  <si>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</si>
  <si>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</si>
  <si>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</si>
  <si>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</si>
  <si>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</si>
  <si>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</si>
  <si>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</si>
  <si>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</si>
  <si>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</si>
  <si>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</si>
  <si>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</si>
  <si>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</si>
  <si>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</si>
  <si>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</si>
  <si>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</si>
  <si>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</si>
  <si>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</si>
  <si>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</si>
  <si>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</si>
  <si>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</si>
  <si>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</si>
  <si>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</si>
  <si>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</si>
  <si>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</si>
  <si>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</si>
  <si>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</si>
  <si>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</si>
  <si>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</si>
  <si>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</si>
  <si>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</si>
  <si>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</si>
  <si>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</si>
  <si>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</si>
  <si>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</si>
  <si>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</si>
  <si>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</si>
  <si>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</si>
  <si>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</si>
  <si>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</si>
  <si>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</si>
  <si>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</si>
  <si>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</si>
  <si>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</si>
  <si>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</si>
  <si>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</si>
  <si>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</si>
  <si>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</si>
  <si>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</si>
  <si>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</si>
  <si>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</si>
  <si>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</si>
  <si>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</si>
  <si>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</si>
  <si>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</si>
  <si>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</si>
  <si>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</si>
  <si>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</si>
  <si>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</si>
  <si>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</si>
  <si>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</si>
  <si>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</si>
  <si>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</si>
  <si>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</si>
  <si>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</si>
  <si>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</si>
  <si>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</si>
  <si>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</si>
  <si>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</si>
  <si>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</si>
  <si>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</si>
  <si>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</si>
  <si>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</si>
  <si>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</si>
  <si>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</si>
  <si>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</si>
  <si>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</si>
  <si>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</si>
  <si>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</si>
  <si>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</si>
  <si>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</si>
  <si>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</si>
  <si>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</si>
  <si>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</si>
  <si>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</si>
  <si>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</si>
  <si>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</si>
  <si>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</si>
  <si>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</si>
  <si>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</si>
  <si>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</si>
  <si>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</si>
  <si>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</si>
  <si>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</si>
  <si>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</si>
  <si>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</si>
  <si>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</si>
  <si>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</si>
  <si>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</si>
  <si>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</si>
  <si>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</si>
  <si>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</si>
  <si>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</si>
  <si>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</si>
  <si>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</si>
  <si>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</si>
  <si>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</si>
  <si>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</si>
  <si>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</si>
  <si>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</si>
  <si>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</si>
  <si>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</si>
  <si>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</si>
  <si>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</si>
  <si>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</si>
  <si>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</si>
  <si>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</si>
  <si>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</si>
  <si>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</si>
  <si>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</si>
  <si>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</si>
  <si>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</si>
  <si>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</si>
  <si>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</si>
  <si>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</si>
  <si>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</si>
  <si>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</si>
  <si>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</si>
  <si>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</si>
  <si>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</si>
  <si>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</si>
  <si>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</si>
  <si>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</si>
  <si>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</si>
  <si>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</si>
  <si>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</si>
  <si>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</si>
  <si>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</si>
  <si>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</si>
  <si>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</si>
  <si>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</si>
  <si>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</si>
  <si>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</si>
  <si>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</si>
  <si>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</si>
  <si>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</si>
  <si>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</si>
  <si>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</si>
  <si>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</si>
  <si>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</si>
  <si>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</si>
  <si>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</si>
  <si>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</si>
  <si>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</si>
  <si>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</si>
  <si>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</si>
  <si>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</si>
  <si>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</si>
  <si>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</si>
  <si>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</si>
  <si>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</si>
  <si>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</si>
  <si>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</si>
  <si>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</si>
  <si>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</si>
  <si>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</si>
  <si>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</si>
  <si>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</si>
  <si>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</si>
  <si>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</si>
  <si>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</si>
  <si>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</si>
  <si>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</si>
  <si>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</si>
  <si>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</si>
  <si>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</si>
  <si>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</si>
  <si>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</si>
  <si>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</si>
  <si>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</si>
  <si>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</si>
  <si>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</si>
  <si>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</si>
  <si>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</si>
  <si>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</si>
  <si>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</si>
  <si>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</si>
  <si>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</si>
  <si>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</si>
  <si>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</si>
  <si>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</si>
  <si>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</si>
  <si>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</si>
  <si>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</si>
  <si>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</si>
  <si>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</si>
  <si>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</si>
  <si>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</si>
  <si>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</si>
  <si>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</si>
  <si>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</si>
  <si>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</si>
  <si>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</si>
  <si>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</si>
  <si>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</si>
  <si>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</si>
  <si>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</si>
  <si>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</si>
  <si>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</si>
  <si>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</si>
  <si>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</si>
  <si>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</si>
  <si>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</si>
  <si>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</si>
  <si>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</si>
  <si>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</si>
  <si>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</si>
  <si>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</si>
  <si>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</si>
  <si>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</si>
  <si>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</si>
  <si>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</si>
  <si>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</si>
  <si>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</si>
  <si>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</si>
  <si>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</si>
  <si>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</si>
  <si>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</si>
  <si>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</si>
  <si>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</si>
  <si>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</si>
  <si>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</si>
  <si>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</si>
  <si>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</si>
  <si>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</si>
  <si>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</si>
  <si>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</si>
  <si>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</si>
  <si>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</si>
  <si>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</si>
  <si>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</si>
  <si>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</si>
  <si>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</si>
  <si>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</si>
  <si>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</si>
  <si>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</si>
  <si>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</si>
  <si>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</si>
  <si>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</si>
  <si>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</si>
  <si>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</si>
  <si>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</si>
  <si>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</si>
  <si>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</si>
  <si>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</si>
  <si>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</si>
  <si>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</si>
  <si>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</si>
  <si>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</si>
  <si>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</si>
  <si>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</si>
  <si>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</si>
  <si>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</si>
  <si>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</si>
  <si>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</si>
  <si>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</si>
  <si>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</si>
  <si>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</si>
  <si>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</si>
  <si>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</si>
  <si>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</si>
  <si>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</si>
  <si>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</si>
  <si>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</si>
  <si>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</si>
  <si>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</si>
  <si>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</si>
  <si>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</si>
  <si>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</si>
  <si>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</si>
  <si>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</si>
  <si>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</si>
  <si>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</si>
  <si>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</si>
  <si>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</si>
  <si>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</si>
  <si>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</si>
  <si>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</si>
  <si>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</si>
  <si>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</si>
  <si>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</si>
  <si>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</si>
  <si>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</si>
  <si>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</si>
  <si>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</si>
  <si>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</si>
  <si>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</si>
  <si>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</si>
  <si>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</si>
  <si>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</si>
  <si>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</si>
  <si>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</si>
  <si>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</si>
  <si>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</si>
  <si>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</si>
  <si>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</si>
  <si>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</si>
  <si>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</si>
  <si>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</si>
  <si>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</si>
  <si>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</si>
  <si>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</si>
  <si>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</si>
  <si>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</si>
  <si>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</si>
  <si>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</si>
  <si>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</si>
  <si>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</si>
  <si>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</si>
  <si>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</si>
  <si>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</si>
  <si>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</si>
  <si>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</si>
  <si>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</si>
  <si>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</si>
  <si>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</si>
  <si>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</si>
  <si>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</si>
  <si>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</si>
  <si>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</si>
  <si>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</si>
  <si>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</si>
  <si>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</si>
  <si>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</si>
  <si>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</si>
  <si>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</si>
  <si>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</si>
  <si>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</si>
  <si>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</si>
  <si>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</si>
  <si>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</si>
  <si>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</si>
  <si>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</si>
  <si>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</si>
  <si>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</si>
  <si>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</si>
  <si>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</si>
  <si>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</si>
  <si>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</si>
  <si>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</si>
  <si>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</si>
  <si>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</si>
  <si>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</si>
  <si>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</si>
  <si>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</si>
  <si>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</si>
  <si>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</si>
  <si>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</si>
  <si>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</si>
  <si>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</si>
  <si>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</si>
  <si>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</si>
  <si>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</si>
  <si>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</si>
  <si>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</si>
  <si>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</si>
  <si>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</si>
  <si>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</si>
  <si>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</si>
  <si>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</si>
  <si>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</si>
  <si>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</si>
  <si>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</si>
  <si>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</si>
  <si>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</si>
  <si>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</si>
  <si>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</si>
  <si>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</si>
  <si>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</si>
  <si>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</si>
  <si>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</si>
  <si>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</si>
  <si>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</si>
  <si>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</si>
  <si>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</si>
  <si>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</si>
  <si>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</si>
  <si>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</si>
  <si>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</si>
  <si>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</si>
  <si>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</si>
  <si>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</si>
  <si>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</si>
  <si>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</si>
  <si>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</si>
  <si>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</si>
  <si>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</si>
  <si>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</si>
  <si>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</si>
  <si>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</si>
  <si>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</si>
  <si>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</si>
  <si>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</si>
  <si>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</si>
  <si>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</si>
  <si>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</si>
  <si>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</si>
  <si>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</si>
  <si>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</si>
  <si>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</si>
  <si>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</si>
  <si>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</si>
  <si>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</si>
  <si>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</si>
  <si>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</si>
  <si>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</si>
  <si>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</si>
  <si>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</si>
  <si>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</si>
  <si>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</si>
  <si>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</si>
  <si>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</si>
  <si>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</si>
  <si>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</si>
  <si>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</si>
  <si>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</si>
  <si>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</si>
  <si>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</si>
  <si>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</si>
  <si>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</si>
  <si>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</si>
  <si>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</si>
  <si>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</si>
  <si>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</si>
  <si>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</si>
  <si>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</si>
  <si>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</si>
  <si>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</si>
  <si>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</si>
  <si>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</si>
  <si>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</si>
  <si>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</si>
  <si>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</si>
  <si>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</si>
  <si>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</si>
  <si>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</si>
  <si>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</si>
  <si>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</si>
  <si>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</si>
  <si>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</si>
  <si>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</si>
  <si>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</si>
  <si>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</si>
  <si>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</si>
  <si>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</si>
  <si>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</si>
  <si>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</si>
  <si>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</si>
  <si>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</si>
  <si>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</si>
  <si>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</si>
  <si>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</si>
  <si>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</si>
  <si>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</si>
  <si>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</si>
  <si>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</si>
  <si>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</si>
  <si>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</si>
  <si>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</si>
  <si>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</si>
  <si>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</si>
  <si>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</si>
  <si>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</si>
  <si>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</si>
  <si>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</si>
  <si>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</si>
  <si>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</si>
  <si>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</si>
  <si>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</si>
  <si>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</si>
  <si>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</si>
  <si>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</si>
  <si>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</si>
  <si>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</si>
  <si>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</si>
  <si>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</si>
  <si>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</si>
  <si>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</si>
  <si>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</si>
  <si>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</si>
  <si>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</si>
  <si>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</si>
  <si>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</si>
  <si>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</si>
  <si>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</si>
  <si>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</si>
  <si>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</si>
  <si>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</si>
  <si>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</si>
  <si>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</si>
  <si>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</si>
  <si>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</si>
  <si>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</si>
  <si>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</si>
  <si>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</si>
  <si>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</si>
  <si>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</si>
  <si>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</si>
  <si>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</si>
  <si>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</si>
  <si>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</si>
  <si>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</si>
  <si>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</si>
  <si>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</si>
  <si>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</si>
  <si>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</si>
  <si>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</si>
  <si>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</si>
  <si>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</si>
  <si>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</si>
  <si>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</si>
  <si>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</si>
  <si>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</si>
  <si>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</si>
  <si>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</si>
  <si>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</si>
  <si>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</si>
  <si>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</si>
  <si>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</si>
  <si>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</si>
  <si>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</si>
  <si>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</si>
  <si>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</si>
  <si>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</si>
  <si>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</si>
  <si>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</si>
  <si>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</si>
  <si>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</si>
  <si>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</si>
  <si>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</si>
  <si>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</si>
  <si>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</si>
  <si>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</si>
  <si>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</si>
  <si>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</si>
  <si>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</si>
  <si>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</si>
  <si>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</si>
  <si>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</si>
  <si>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</si>
  <si>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</si>
  <si>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</si>
  <si>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</si>
  <si>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</si>
  <si>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</si>
  <si>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</si>
  <si>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</si>
  <si>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</si>
  <si>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</si>
  <si>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</si>
  <si>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</si>
  <si>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</si>
  <si>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</si>
  <si>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</si>
  <si>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</si>
  <si>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</si>
  <si>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</si>
  <si>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</si>
  <si>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</si>
  <si>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</si>
  <si>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</si>
  <si>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</si>
  <si>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</si>
  <si>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</si>
  <si>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</si>
  <si>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</si>
  <si>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</si>
  <si>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</si>
  <si>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</si>
  <si>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</si>
  <si>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</si>
  <si>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</si>
  <si>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</si>
  <si>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</si>
  <si>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</si>
  <si>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</si>
  <si>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</si>
  <si>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</si>
  <si>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</si>
  <si>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</si>
  <si>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</si>
  <si>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</si>
  <si>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</si>
  <si>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</si>
  <si>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</si>
  <si>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</si>
  <si>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</si>
  <si>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</si>
  <si>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</si>
  <si>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</si>
  <si>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</si>
  <si>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</si>
  <si>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</si>
  <si>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</si>
  <si>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</si>
  <si>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</si>
  <si>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</si>
  <si>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</si>
  <si>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</si>
  <si>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</si>
  <si>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</si>
  <si>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</si>
  <si>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</si>
  <si>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</si>
  <si>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</si>
  <si>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</si>
  <si>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</si>
  <si>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</si>
  <si>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</si>
  <si>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</si>
  <si>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</si>
  <si>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</si>
  <si>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</si>
  <si>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</si>
  <si>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</si>
  <si>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</si>
  <si>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</si>
  <si>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</si>
  <si>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</si>
  <si>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</si>
  <si>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</si>
  <si>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</si>
  <si>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</si>
  <si>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</si>
  <si>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</si>
  <si>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</si>
  <si>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</si>
  <si>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</si>
  <si>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</si>
  <si>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</si>
  <si>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</si>
  <si>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</si>
  <si>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</si>
  <si>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</si>
  <si>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</si>
  <si>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</si>
  <si>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</si>
  <si>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</si>
  <si>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</si>
  <si>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</si>
  <si>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</si>
  <si>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</si>
  <si>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</si>
  <si>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</si>
  <si>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</si>
  <si>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</si>
  <si>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</si>
  <si>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</si>
  <si>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</si>
  <si>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</si>
  <si>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</si>
  <si>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</si>
  <si>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</si>
  <si>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</si>
  <si>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</si>
  <si>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</si>
  <si>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</si>
  <si>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</si>
  <si>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</si>
  <si>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</si>
  <si>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</si>
  <si>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</si>
  <si>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</si>
  <si>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</si>
  <si>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</si>
  <si>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</si>
  <si>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</si>
  <si>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</si>
  <si>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</si>
  <si>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</si>
  <si>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</si>
  <si>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</si>
  <si>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</si>
  <si>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</si>
  <si>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</si>
  <si>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</si>
  <si>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</si>
  <si>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</si>
  <si>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</si>
  <si>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</si>
  <si>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</si>
  <si>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</si>
  <si>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</si>
  <si>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</si>
  <si>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</si>
  <si>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</si>
  <si>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</si>
  <si>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</si>
  <si>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</si>
  <si>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</si>
  <si>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</si>
  <si>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</si>
  <si>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</si>
  <si>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</si>
  <si>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</si>
  <si>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</si>
  <si>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</si>
  <si>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</si>
  <si>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</si>
  <si>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</si>
  <si>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</si>
  <si>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</si>
  <si>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</si>
  <si>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</si>
  <si>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</si>
  <si>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</si>
  <si>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</si>
  <si>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</si>
  <si>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</si>
  <si>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</si>
  <si>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</si>
  <si>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</si>
  <si>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</si>
  <si>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</si>
  <si>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</si>
  <si>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</si>
  <si>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</si>
  <si>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</si>
  <si>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</si>
  <si>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</si>
  <si>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</si>
  <si>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</si>
  <si>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</si>
  <si>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</si>
  <si>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</si>
  <si>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</si>
  <si>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</si>
  <si>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</si>
  <si>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</si>
  <si>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</si>
  <si>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</si>
  <si>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</si>
  <si>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</si>
  <si>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</si>
  <si>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</si>
  <si>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</si>
  <si>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</si>
  <si>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</si>
  <si>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</si>
  <si>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</si>
  <si>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</si>
  <si>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</si>
  <si>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</si>
  <si>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</si>
  <si>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</si>
  <si>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</si>
  <si>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</si>
  <si>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</si>
  <si>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</si>
  <si>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</si>
  <si>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</si>
  <si>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</si>
  <si>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</si>
  <si>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</si>
  <si>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</si>
  <si>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</si>
  <si>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</si>
  <si>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</si>
  <si>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</si>
  <si>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</si>
  <si>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</si>
  <si>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</si>
  <si>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</si>
  <si>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</si>
  <si>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</si>
  <si>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</si>
  <si>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</si>
  <si>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</si>
  <si>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</si>
  <si>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</si>
  <si>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</si>
  <si>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</si>
  <si>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</si>
  <si>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</si>
  <si>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</si>
  <si>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</si>
  <si>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</si>
  <si>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</si>
  <si>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</si>
  <si>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</si>
  <si>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</si>
  <si>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</si>
  <si>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</si>
  <si>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</si>
  <si>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</si>
  <si>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</si>
  <si>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</si>
  <si>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</si>
  <si>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</si>
  <si>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</si>
  <si>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</si>
  <si>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</si>
  <si>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</si>
  <si>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</si>
  <si>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</si>
  <si>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</si>
  <si>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</si>
  <si>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</si>
  <si>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</si>
  <si>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</si>
  <si>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</si>
  <si>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</si>
  <si>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</si>
  <si>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</si>
  <si>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</si>
  <si>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</si>
  <si>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</si>
  <si>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</si>
  <si>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</si>
  <si>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</si>
  <si>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</si>
  <si>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</si>
  <si>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</si>
  <si>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</si>
  <si>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</si>
  <si>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</si>
  <si>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</si>
  <si>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</si>
  <si>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</si>
  <si>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</si>
  <si>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</si>
  <si>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</si>
  <si>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</si>
  <si>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</si>
  <si>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</si>
  <si>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</si>
  <si>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</si>
  <si>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</si>
  <si>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</si>
  <si>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</si>
  <si>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</si>
  <si>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</si>
  <si>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</si>
  <si>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</si>
  <si>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</si>
  <si>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</si>
  <si>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</si>
  <si>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</si>
  <si>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</si>
  <si>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</si>
  <si>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</si>
  <si>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</si>
  <si>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</si>
  <si>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</si>
  <si>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</si>
  <si>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</si>
  <si>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</si>
  <si>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</si>
  <si>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</si>
  <si>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</si>
  <si>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</si>
  <si>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</si>
  <si>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</si>
  <si>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</si>
  <si>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</si>
  <si>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</si>
  <si>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</si>
  <si>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</si>
  <si>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</si>
  <si>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</si>
  <si>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</si>
  <si>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</si>
  <si>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</si>
  <si>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</si>
  <si>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</si>
  <si>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</si>
  <si>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</si>
  <si>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</si>
  <si>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</si>
  <si>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</si>
  <si>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</si>
  <si>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</si>
  <si>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</si>
  <si>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</si>
  <si>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</si>
  <si>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</si>
  <si>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</si>
  <si>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</si>
  <si>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</si>
  <si>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</si>
  <si>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</si>
  <si>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</si>
  <si>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</si>
  <si>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</si>
  <si>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</si>
  <si>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</si>
  <si>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</si>
  <si>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</si>
  <si>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</si>
  <si>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</si>
  <si>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</si>
  <si>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</si>
  <si>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</si>
  <si>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</si>
  <si>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</si>
  <si>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</si>
  <si>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</si>
  <si>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</si>
  <si>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</si>
  <si>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</si>
  <si>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</si>
  <si>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</si>
  <si>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</si>
  <si>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</si>
  <si>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</si>
  <si>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</si>
  <si>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</si>
  <si>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</si>
  <si>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</si>
  <si>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</si>
  <si>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</si>
  <si>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</si>
  <si>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</si>
  <si>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</si>
  <si>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</si>
  <si>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</si>
  <si>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</si>
  <si>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</si>
  <si>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</si>
  <si>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</si>
  <si>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</si>
  <si>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</si>
  <si>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</si>
  <si>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</si>
  <si>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</si>
  <si>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</si>
  <si>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</si>
  <si>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</si>
  <si>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</si>
  <si>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</si>
  <si>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</si>
  <si>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</si>
  <si>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</si>
  <si>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</si>
  <si>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</si>
  <si>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</si>
  <si>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</si>
  <si>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</si>
  <si>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</si>
  <si>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</si>
  <si>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</si>
  <si>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</si>
  <si>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</si>
  <si>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</si>
  <si>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</si>
  <si>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</si>
  <si>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</si>
  <si>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</si>
  <si>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</si>
  <si>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</si>
  <si>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</si>
  <si>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</si>
  <si>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</si>
  <si>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</si>
  <si>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</si>
  <si>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</si>
  <si>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</si>
  <si>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</si>
  <si>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</si>
  <si>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</si>
  <si>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</si>
  <si>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</si>
  <si>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</si>
  <si>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</si>
  <si>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</si>
  <si>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</si>
  <si>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</si>
  <si>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</si>
  <si>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</si>
  <si>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</si>
  <si>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</si>
  <si>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</si>
  <si>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</si>
  <si>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</si>
  <si>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</si>
  <si>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</si>
  <si>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</si>
  <si>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</si>
  <si>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</si>
  <si>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</si>
  <si>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</si>
  <si>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</si>
  <si>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</si>
  <si>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</si>
  <si>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</si>
  <si>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</si>
  <si>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</si>
  <si>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</si>
  <si>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</si>
  <si>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</si>
  <si>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</si>
  <si>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</si>
  <si>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</si>
  <si>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</si>
  <si>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</si>
  <si>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</si>
  <si>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</si>
  <si>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</si>
  <si>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</si>
  <si>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</si>
  <si>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</si>
  <si>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</si>
  <si>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</si>
  <si>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</si>
  <si>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</si>
  <si>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</si>
  <si>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</si>
  <si>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</si>
  <si>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</si>
  <si>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</si>
  <si>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</si>
  <si>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</si>
  <si>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</si>
  <si>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</si>
  <si>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</si>
  <si>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</si>
  <si>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</si>
  <si>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</si>
  <si>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</si>
  <si>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</si>
  <si>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</si>
  <si>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</si>
  <si>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</si>
  <si>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</si>
  <si>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</si>
  <si>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</si>
  <si>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</si>
  <si>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</si>
  <si>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</si>
  <si>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</si>
  <si>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</si>
  <si>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</si>
  <si>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</si>
  <si>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</si>
  <si>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</si>
  <si>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</si>
  <si>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</si>
  <si>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</si>
  <si>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</si>
  <si>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</si>
  <si>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</si>
  <si>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</si>
  <si>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</si>
  <si>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</si>
  <si>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</si>
  <si>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</si>
  <si>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</si>
  <si>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</si>
  <si>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</si>
  <si>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</si>
  <si>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</si>
  <si>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</si>
  <si>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</si>
  <si>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</si>
  <si>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</si>
  <si>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</si>
  <si>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</si>
  <si>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</si>
  <si>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</si>
  <si>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</si>
  <si>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</si>
  <si>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</si>
  <si>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</si>
  <si>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</si>
  <si>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</si>
  <si>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</si>
  <si>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</si>
  <si>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</si>
  <si>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</si>
  <si>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</si>
  <si>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</si>
  <si>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</si>
  <si>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</si>
  <si>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</si>
  <si>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</si>
  <si>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</si>
  <si>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</si>
  <si>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</si>
  <si>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</si>
  <si>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</si>
  <si>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</si>
  <si>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</si>
  <si>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</si>
  <si>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</si>
  <si>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</si>
  <si>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</si>
  <si>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</si>
  <si>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</si>
  <si>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</si>
  <si>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</si>
  <si>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</si>
  <si>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</si>
  <si>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</si>
  <si>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</si>
  <si>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</si>
  <si>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</si>
  <si>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</si>
  <si>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</si>
  <si>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</si>
  <si>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</si>
  <si>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</si>
  <si>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</si>
  <si>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</si>
  <si>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</si>
  <si>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</si>
  <si>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</si>
  <si>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</si>
  <si>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</si>
  <si>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</si>
  <si>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</si>
  <si>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</si>
  <si>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</si>
  <si>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</si>
  <si>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</si>
  <si>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</si>
  <si>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</si>
  <si>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</si>
  <si>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</si>
  <si>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</si>
  <si>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</si>
  <si>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</si>
  <si>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</si>
  <si>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</si>
  <si>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</si>
  <si>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</si>
  <si>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</si>
  <si>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</si>
  <si>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</si>
  <si>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</si>
  <si>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</si>
  <si>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</si>
  <si>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</si>
  <si>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</si>
  <si>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</si>
  <si>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</si>
  <si>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</si>
  <si>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</si>
  <si>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</si>
  <si>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</si>
  <si>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</si>
  <si>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</si>
  <si>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</si>
  <si>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</si>
  <si>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</si>
  <si>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</si>
  <si>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</si>
  <si>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</si>
  <si>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</si>
  <si>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</si>
  <si>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</si>
  <si>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</si>
  <si>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</si>
  <si>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</si>
  <si>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</si>
  <si>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</si>
  <si>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</si>
  <si>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</si>
  <si>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</si>
  <si>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</si>
  <si>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</si>
  <si>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</si>
  <si>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</si>
  <si>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</si>
  <si>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</si>
  <si>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</si>
  <si>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</si>
  <si>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</si>
  <si>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</si>
  <si>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</si>
  <si>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</si>
  <si>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</si>
  <si>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</si>
  <si>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</si>
  <si>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</si>
  <si>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</si>
  <si>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</si>
  <si>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</si>
  <si>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</si>
  <si>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</si>
  <si>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</si>
  <si>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</si>
  <si>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</si>
  <si>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</si>
  <si>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</si>
  <si>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</si>
  <si>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</si>
  <si>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</si>
  <si>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</si>
  <si>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</si>
  <si>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</si>
  <si>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</si>
  <si>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</si>
  <si>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</si>
  <si>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</si>
  <si>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</si>
  <si>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</si>
  <si>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</si>
  <si>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</si>
  <si>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</si>
  <si>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</si>
  <si>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</si>
  <si>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</si>
  <si>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</si>
  <si>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</si>
  <si>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</si>
  <si>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</si>
  <si>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</si>
  <si>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</si>
  <si>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</si>
  <si>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</si>
  <si>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</si>
  <si>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</si>
  <si>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</si>
  <si>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</si>
  <si>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</si>
  <si>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</si>
  <si>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</si>
  <si>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</si>
  <si>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</si>
  <si>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</si>
  <si>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</si>
  <si>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</si>
  <si>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</si>
  <si>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</si>
  <si>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</si>
  <si>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</si>
  <si>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</si>
  <si>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</si>
  <si>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</si>
  <si>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</si>
  <si>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</si>
  <si>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</si>
  <si>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</si>
  <si>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</si>
  <si>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</si>
  <si>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</si>
  <si>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</si>
  <si>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</si>
  <si>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</si>
  <si>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</si>
  <si>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</si>
  <si>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</si>
  <si>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</si>
  <si>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</si>
  <si>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</si>
  <si>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</si>
  <si>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</si>
  <si>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</si>
  <si>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</si>
  <si>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</si>
  <si>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</si>
  <si>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</si>
  <si>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</si>
  <si>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</si>
  <si>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</si>
  <si>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</si>
  <si>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</si>
  <si>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</si>
  <si>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</si>
  <si>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</si>
  <si>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</si>
  <si>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</si>
  <si>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</si>
  <si>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</si>
  <si>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</si>
  <si>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</si>
  <si>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</si>
  <si>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</si>
  <si>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</si>
  <si>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</si>
  <si>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</si>
  <si>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</si>
  <si>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</si>
  <si>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</si>
  <si>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</si>
  <si>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</si>
  <si>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</si>
  <si>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</si>
  <si>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</si>
  <si>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</si>
  <si>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</si>
  <si>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</si>
  <si>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</si>
  <si>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</si>
  <si>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</si>
  <si>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</si>
  <si>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</si>
  <si>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</si>
  <si>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</si>
  <si>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</si>
  <si>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</si>
  <si>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</si>
  <si>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</si>
  <si>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</si>
  <si>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</si>
  <si>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</si>
  <si>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</si>
  <si>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</si>
  <si>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</si>
  <si>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</si>
  <si>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</si>
  <si>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</si>
  <si>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</si>
  <si>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</si>
  <si>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</si>
  <si>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</si>
  <si>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</si>
  <si>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</si>
  <si>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</si>
  <si>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</si>
  <si>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</si>
  <si>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</si>
  <si>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</si>
  <si>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</si>
  <si>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</si>
  <si>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</si>
  <si>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</si>
  <si>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</si>
  <si>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</si>
  <si>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</si>
  <si>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</si>
  <si>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</si>
  <si>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</si>
  <si>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</si>
  <si>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</si>
  <si>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</si>
  <si>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</si>
  <si>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</si>
  <si>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</si>
  <si>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</si>
  <si>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</si>
  <si>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</si>
  <si>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</si>
  <si>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</si>
  <si>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</si>
  <si>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</si>
  <si>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</si>
  <si>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</si>
  <si>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</si>
  <si>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</si>
  <si>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</si>
  <si>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</si>
  <si>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</si>
  <si>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</si>
  <si>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</si>
  <si>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</si>
  <si>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</si>
  <si>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</si>
  <si>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</si>
  <si>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</si>
  <si>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</si>
  <si>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</si>
  <si>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</si>
  <si>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</si>
  <si>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</si>
  <si>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</si>
  <si>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</si>
  <si>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</si>
  <si>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</si>
  <si>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</si>
  <si>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</si>
  <si>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</si>
  <si>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</si>
  <si>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</si>
  <si>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</si>
  <si>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</si>
  <si>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</si>
  <si>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</si>
  <si>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</si>
  <si>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</si>
  <si>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</si>
  <si>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</si>
  <si>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</si>
  <si>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</si>
  <si>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</si>
  <si>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</si>
  <si>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</si>
  <si>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</si>
  <si>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</si>
  <si>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</si>
  <si>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</si>
  <si>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</si>
  <si>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</si>
  <si>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</si>
  <si>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</si>
  <si>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</si>
  <si>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</si>
  <si>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</si>
  <si>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</si>
  <si>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</si>
  <si>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</si>
  <si>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</si>
  <si>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</si>
  <si>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</si>
  <si>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</si>
  <si>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</si>
  <si>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</si>
  <si>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</si>
  <si>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</si>
  <si>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</si>
  <si>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</si>
  <si>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</si>
  <si>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</si>
  <si>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</si>
  <si>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</si>
  <si>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</si>
  <si>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</si>
  <si>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</si>
  <si>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</si>
  <si>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</si>
  <si>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</si>
  <si>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</si>
  <si>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</si>
  <si>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</si>
  <si>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</si>
  <si>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</si>
  <si>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</si>
  <si>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</si>
  <si>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</si>
  <si>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</si>
  <si>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</si>
  <si>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</si>
  <si>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</si>
  <si>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</si>
  <si>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</si>
  <si>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</si>
  <si>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</si>
  <si>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</si>
  <si>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</si>
  <si>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</si>
  <si>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</si>
  <si>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</si>
  <si>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</si>
  <si>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</si>
  <si>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</si>
  <si>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</si>
  <si>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</si>
  <si>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</si>
  <si>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</si>
  <si>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</si>
  <si>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</si>
  <si>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</si>
  <si>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</si>
  <si>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</si>
  <si>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</si>
  <si>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</si>
  <si>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</si>
  <si>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</si>
  <si>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</si>
  <si>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</si>
  <si>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</si>
  <si>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</si>
  <si>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</si>
  <si>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</si>
  <si>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</si>
  <si>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</si>
  <si>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</si>
  <si>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</si>
  <si>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</si>
  <si>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</si>
  <si>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</si>
  <si>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</si>
  <si>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</si>
  <si>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</si>
  <si>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</si>
  <si>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</si>
  <si>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</si>
  <si>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</si>
  <si>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</si>
  <si>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</si>
  <si>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</si>
  <si>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</si>
  <si>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</si>
  <si>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</si>
  <si>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</si>
  <si>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</si>
  <si>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</si>
  <si>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</si>
  <si>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</si>
  <si>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</si>
  <si>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</si>
  <si>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</si>
  <si>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</si>
  <si>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</si>
  <si>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</si>
  <si>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</si>
  <si>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</si>
  <si>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</si>
  <si>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</si>
  <si>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</si>
  <si>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</si>
  <si>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</si>
  <si>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</si>
  <si>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</si>
  <si>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</si>
  <si>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</si>
  <si>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</si>
  <si>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</si>
  <si>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</si>
  <si>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</si>
  <si>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</si>
  <si>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</si>
  <si>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</si>
  <si>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</si>
  <si>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</si>
  <si>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</si>
  <si>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</si>
  <si>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</si>
  <si>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</si>
  <si>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</si>
  <si>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</si>
  <si>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</si>
  <si>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</si>
  <si>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</si>
  <si>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</si>
  <si>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</si>
  <si>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</si>
  <si>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</si>
  <si>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</si>
  <si>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</si>
  <si>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</si>
  <si>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</si>
  <si>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</si>
  <si>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</si>
  <si>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</si>
  <si>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</si>
  <si>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</si>
  <si>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</si>
  <si>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</si>
  <si>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</si>
  <si>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</si>
  <si>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</si>
  <si>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</si>
  <si>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</si>
  <si>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</si>
  <si>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</si>
  <si>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</si>
  <si>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</si>
  <si>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</si>
  <si>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</si>
  <si>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</si>
  <si>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</si>
  <si>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</si>
  <si>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</si>
  <si>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</si>
  <si>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</si>
  <si>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</si>
  <si>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</si>
  <si>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</si>
  <si>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</si>
  <si>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</si>
  <si>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</si>
  <si>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</si>
  <si>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</si>
  <si>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</si>
  <si>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</si>
  <si>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</si>
  <si>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</si>
  <si>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</si>
  <si>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</si>
  <si>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</si>
  <si>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</si>
  <si>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</si>
  <si>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</si>
  <si>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</si>
  <si>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</si>
  <si>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</si>
  <si>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</si>
  <si>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</si>
  <si>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</si>
  <si>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</si>
  <si>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</si>
  <si>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</si>
  <si>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</si>
  <si>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</si>
  <si>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</si>
  <si>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</si>
  <si>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</si>
  <si>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</si>
  <si>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</si>
  <si>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</si>
  <si>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</si>
  <si>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</si>
  <si>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</si>
  <si>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</si>
  <si>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</si>
  <si>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</si>
  <si>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</si>
  <si>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</si>
  <si>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</si>
  <si>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</si>
  <si>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</si>
  <si>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</si>
  <si>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</si>
  <si>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</si>
  <si>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</si>
  <si>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</si>
  <si>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</si>
  <si>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</si>
  <si>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</si>
  <si>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</si>
  <si>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</si>
  <si>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</si>
  <si>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</si>
  <si>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</si>
  <si>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</si>
  <si>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</si>
  <si>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</si>
  <si>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</si>
  <si>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</si>
  <si>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</si>
  <si>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</si>
  <si>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</si>
  <si>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</si>
  <si>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</si>
  <si>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</si>
  <si>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</si>
  <si>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</si>
  <si>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</si>
  <si>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</si>
  <si>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</si>
  <si>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</si>
  <si>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</si>
  <si>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</si>
  <si>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</si>
  <si>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</si>
  <si>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</si>
  <si>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</si>
  <si>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</si>
  <si>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</si>
  <si>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</si>
  <si>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</si>
  <si>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</si>
  <si>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</si>
  <si>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</si>
  <si>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</si>
  <si>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</si>
  <si>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</si>
  <si>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</si>
  <si>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</si>
  <si>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</si>
  <si>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</si>
  <si>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</si>
  <si>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</si>
  <si>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</si>
  <si>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</si>
  <si>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</si>
  <si>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</si>
  <si>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</si>
  <si>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</si>
  <si>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</si>
  <si>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</si>
  <si>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</si>
  <si>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</si>
  <si>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</si>
  <si>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</si>
  <si>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</si>
  <si>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</si>
  <si>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</si>
  <si>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</si>
  <si>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</si>
  <si>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</si>
  <si>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</si>
  <si>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</si>
  <si>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</si>
  <si>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</si>
  <si>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</si>
  <si>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</si>
  <si>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</si>
  <si>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</si>
  <si>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</si>
  <si>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</si>
  <si>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</si>
  <si>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</si>
  <si>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</si>
  <si>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</si>
  <si>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</si>
  <si>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</si>
  <si>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</si>
  <si>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</si>
  <si>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</si>
  <si>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</si>
  <si>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</si>
  <si>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</si>
  <si>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</si>
  <si>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</si>
  <si>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</si>
  <si>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</si>
  <si>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</si>
  <si>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</si>
  <si>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</si>
  <si>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</si>
  <si>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</si>
  <si>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</si>
  <si>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</si>
  <si>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</si>
  <si>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</si>
  <si>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</si>
  <si>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</si>
  <si>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</si>
  <si>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</si>
  <si>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</si>
  <si>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</si>
  <si>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</si>
  <si>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</si>
  <si>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</si>
  <si>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</si>
  <si>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</si>
  <si>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</si>
  <si>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</si>
  <si>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</si>
  <si>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</si>
  <si>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</si>
  <si>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</si>
  <si>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</si>
  <si>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</si>
  <si>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</si>
  <si>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</si>
  <si>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</si>
  <si>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</si>
  <si>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</si>
  <si>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</si>
  <si>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</si>
  <si>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</si>
  <si>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</si>
  <si>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</si>
  <si>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</si>
  <si>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</si>
  <si>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</si>
  <si>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</si>
  <si>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</si>
  <si>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</si>
  <si>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</si>
  <si>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</si>
  <si>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</si>
  <si>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</si>
  <si>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</si>
  <si>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</si>
  <si>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</si>
  <si>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</si>
  <si>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</si>
  <si>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</si>
  <si>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</si>
  <si>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</si>
  <si>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</si>
  <si>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</si>
  <si>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</si>
  <si>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</si>
  <si>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</si>
  <si>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</si>
  <si>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</si>
  <si>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</si>
  <si>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</si>
  <si>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</si>
  <si>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</si>
  <si>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</si>
  <si>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</si>
  <si>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</si>
  <si>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</si>
  <si>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</si>
  <si>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</si>
  <si>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</si>
  <si>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</si>
  <si>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</si>
  <si>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</si>
  <si>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</si>
  <si>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</si>
  <si>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</si>
  <si>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</si>
  <si>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</si>
  <si>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</si>
  <si>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</si>
  <si>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</si>
  <si>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</si>
  <si>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</si>
  <si>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</si>
  <si>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</si>
  <si>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</si>
  <si>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</si>
  <si>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</si>
  <si>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</si>
  <si>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</si>
  <si>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</si>
  <si>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</si>
  <si>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</si>
  <si>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</si>
  <si>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</si>
  <si>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</si>
  <si>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</si>
  <si>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</si>
  <si>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</si>
  <si>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</si>
  <si>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</si>
  <si>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</si>
  <si>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</si>
  <si>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</si>
  <si>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</si>
  <si>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</si>
  <si>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</si>
  <si>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</si>
  <si>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</si>
  <si>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</si>
  <si>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</si>
  <si>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</si>
  <si>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</si>
  <si>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</si>
  <si>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</si>
  <si>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</si>
  <si>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</si>
  <si>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</si>
  <si>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</si>
  <si>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</si>
  <si>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</si>
  <si>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</si>
  <si>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</si>
  <si>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</si>
  <si>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</si>
  <si>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</si>
  <si>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</si>
  <si>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</si>
  <si>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</si>
  <si>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</si>
  <si>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</si>
  <si>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</si>
  <si>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</si>
  <si>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</si>
  <si>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</si>
  <si>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</si>
  <si>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</si>
  <si>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</si>
  <si>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</si>
  <si>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</si>
  <si>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</si>
  <si>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</si>
  <si>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</si>
  <si>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</si>
  <si>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</si>
  <si>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</si>
  <si>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</si>
  <si>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</si>
  <si>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</si>
  <si>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</si>
  <si>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</si>
  <si>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</si>
  <si>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</si>
  <si>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</si>
  <si>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</si>
  <si>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</si>
  <si>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</si>
  <si>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</si>
  <si>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</si>
  <si>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</si>
  <si>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</si>
  <si>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</si>
  <si>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</si>
  <si>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</si>
  <si>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</si>
  <si>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</si>
  <si>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</si>
  <si>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</si>
  <si>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</si>
  <si>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</si>
  <si>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</si>
  <si>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</si>
  <si>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</si>
  <si>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</si>
  <si>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</si>
  <si>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</si>
  <si>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</si>
  <si>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</si>
  <si>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</si>
  <si>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</si>
  <si>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</si>
  <si>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</si>
  <si>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</si>
  <si>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</si>
  <si>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</si>
  <si>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</si>
  <si>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</si>
  <si>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</si>
  <si>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</si>
  <si>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</si>
  <si>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</si>
  <si>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</si>
  <si>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</si>
  <si>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</si>
  <si>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</si>
  <si>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</si>
  <si>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</si>
  <si>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</si>
  <si>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</si>
  <si>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</si>
  <si>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</si>
  <si>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</si>
  <si>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</si>
  <si>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</si>
  <si>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</si>
  <si>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</si>
  <si>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</si>
  <si>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</si>
  <si>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</si>
  <si>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</si>
  <si>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</si>
  <si>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</si>
  <si>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</si>
  <si>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</si>
  <si>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</si>
  <si>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</si>
  <si>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</si>
  <si>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</si>
  <si>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</si>
  <si>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</si>
  <si>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</si>
  <si>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</si>
  <si>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</si>
  <si>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</si>
  <si>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</si>
  <si>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</si>
  <si>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</si>
  <si>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</si>
  <si>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</si>
  <si>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</si>
  <si>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</si>
  <si>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</si>
  <si>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</si>
  <si>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</si>
  <si>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</si>
  <si>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</si>
  <si>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</si>
  <si>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</si>
  <si>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</si>
  <si>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</si>
  <si>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</si>
  <si>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</si>
  <si>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</si>
  <si>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</si>
  <si>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</si>
  <si>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</si>
  <si>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</si>
  <si>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</si>
  <si>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</si>
  <si>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</si>
  <si>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</si>
  <si>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</si>
  <si>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</si>
  <si>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</si>
  <si>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</si>
  <si>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</si>
  <si>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</si>
  <si>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</si>
  <si>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</si>
  <si>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</si>
  <si>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</si>
  <si>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</si>
  <si>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</si>
  <si>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</si>
  <si>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</si>
  <si>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</si>
  <si>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</si>
  <si>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</si>
  <si>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</si>
  <si>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</si>
  <si>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</si>
  <si>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</si>
  <si>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</si>
  <si>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</si>
  <si>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</si>
  <si>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</si>
  <si>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</si>
  <si>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</si>
  <si>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</si>
  <si>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</si>
  <si>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</si>
  <si>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</si>
  <si>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</si>
  <si>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</si>
  <si>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</si>
  <si>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</si>
  <si>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</si>
  <si>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</si>
  <si>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</si>
  <si>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</si>
  <si>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</si>
  <si>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</si>
  <si>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</si>
  <si>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</si>
  <si>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</si>
  <si>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</si>
  <si>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</si>
  <si>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</si>
  <si>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</si>
  <si>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</si>
  <si>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</si>
  <si>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</si>
  <si>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</si>
  <si>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</si>
  <si>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</si>
  <si>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</si>
  <si>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</si>
  <si>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</si>
  <si>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</si>
  <si>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</si>
  <si>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</si>
  <si>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</si>
  <si>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</si>
  <si>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</si>
  <si>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</si>
  <si>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</si>
  <si>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</si>
  <si>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</si>
  <si>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</si>
  <si>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</si>
  <si>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</si>
  <si>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</si>
  <si>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</si>
  <si>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</si>
  <si>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</si>
  <si>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</si>
  <si>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</si>
  <si>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</si>
  <si>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</si>
  <si>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</si>
  <si>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</si>
  <si>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</si>
  <si>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</si>
  <si>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</si>
  <si>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</si>
  <si>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</si>
  <si>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</si>
  <si>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</si>
  <si>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</si>
  <si>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</si>
  <si>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</si>
  <si>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</si>
  <si>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</si>
  <si>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</si>
  <si>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</si>
  <si>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</si>
  <si>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</si>
  <si>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</si>
  <si>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</si>
  <si>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</si>
  <si>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</si>
  <si>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</si>
  <si>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</si>
  <si>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</si>
  <si>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</si>
  <si>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</si>
  <si>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</si>
  <si>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</si>
  <si>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</si>
  <si>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</si>
  <si>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</si>
  <si>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</si>
  <si>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</si>
  <si>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</si>
  <si>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</si>
  <si>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</si>
  <si>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</si>
  <si>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</si>
  <si>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</si>
  <si>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</si>
  <si>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</si>
  <si>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</si>
  <si>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</si>
  <si>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</si>
  <si>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</si>
  <si>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</si>
  <si>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</si>
  <si>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</si>
  <si>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</si>
  <si>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</si>
  <si>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</si>
  <si>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</si>
  <si>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</si>
  <si>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</si>
  <si>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</si>
  <si>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</si>
  <si>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</si>
  <si>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</si>
  <si>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</si>
  <si>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</si>
  <si>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</si>
  <si>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</si>
  <si>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</si>
  <si>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</si>
  <si>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</si>
  <si>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</si>
  <si>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</si>
  <si>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</si>
  <si>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</si>
  <si>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</si>
  <si>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</si>
  <si>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</si>
  <si>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</si>
  <si>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</si>
  <si>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</si>
  <si>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</si>
  <si>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</si>
  <si>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</si>
  <si>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</si>
  <si>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</si>
  <si>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</si>
  <si>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</si>
  <si>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</si>
  <si>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</si>
  <si>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</si>
  <si>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</si>
  <si>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</si>
  <si>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</si>
  <si>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</si>
  <si>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</si>
  <si>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</si>
  <si>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</si>
  <si>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</si>
  <si>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</si>
  <si>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</si>
  <si>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</si>
  <si>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</si>
  <si>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</si>
  <si>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</si>
  <si>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</si>
  <si>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</si>
  <si>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</si>
  <si>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</si>
  <si>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</si>
  <si>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</si>
  <si>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</si>
  <si>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</si>
  <si>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</si>
  <si>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</si>
  <si>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</si>
  <si>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</si>
  <si>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</si>
  <si>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</si>
  <si>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</si>
  <si>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</si>
  <si>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</si>
  <si>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</si>
  <si>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</si>
  <si>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</si>
  <si>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</si>
  <si>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</si>
  <si>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</si>
  <si>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</si>
  <si>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</si>
  <si>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</si>
  <si>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</si>
  <si>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</si>
  <si>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</si>
  <si>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</si>
  <si>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</si>
  <si>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</si>
  <si>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</si>
  <si>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</si>
  <si>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</si>
  <si>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</si>
  <si>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</si>
  <si>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</si>
  <si>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</si>
  <si>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</si>
  <si>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</si>
  <si>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</si>
  <si>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</si>
  <si>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</si>
  <si>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</si>
  <si>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</si>
  <si>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</si>
  <si>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</si>
  <si>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</si>
  <si>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</si>
  <si>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</si>
  <si>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</si>
  <si>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</si>
  <si>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</si>
  <si>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</si>
  <si>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</si>
  <si>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</si>
  <si>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</si>
  <si>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</si>
  <si>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</si>
  <si>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</si>
  <si>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</si>
  <si>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</si>
  <si>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</si>
  <si>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</si>
  <si>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</si>
  <si>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</si>
  <si>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</si>
  <si>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</si>
  <si>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</si>
  <si>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</si>
  <si>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</si>
  <si>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</si>
  <si>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</si>
  <si>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</si>
  <si>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</si>
  <si>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</si>
  <si>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</si>
  <si>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</si>
  <si>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</si>
  <si>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</si>
  <si>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</si>
  <si>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</si>
  <si>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</si>
  <si>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</si>
  <si>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</si>
  <si>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</si>
  <si>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</si>
  <si>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</si>
  <si>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</si>
  <si>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</si>
  <si>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</si>
  <si>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</si>
  <si>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</si>
  <si>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</si>
  <si>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</si>
  <si>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</si>
  <si>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</si>
  <si>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</si>
  <si>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</si>
  <si>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</si>
  <si>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</si>
  <si>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</si>
  <si>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</si>
  <si>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</si>
  <si>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</si>
  <si>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</si>
  <si>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</si>
  <si>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</si>
  <si>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</si>
  <si>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</si>
  <si>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</si>
  <si>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</si>
  <si>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</si>
  <si>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</si>
  <si>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</si>
  <si>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</si>
  <si>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</si>
  <si>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</si>
  <si>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</si>
  <si>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</si>
  <si>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</si>
  <si>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</si>
  <si>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</si>
  <si>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</si>
  <si>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</si>
  <si>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</si>
  <si>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</si>
  <si>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</si>
  <si>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</si>
  <si>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</si>
  <si>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</si>
  <si>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</si>
  <si>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</si>
  <si>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</si>
  <si>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</si>
  <si>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</si>
  <si>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</si>
  <si>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</si>
  <si>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</si>
  <si>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</si>
  <si>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</si>
  <si>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</si>
  <si>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</si>
  <si>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</si>
  <si>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</si>
  <si>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</si>
  <si>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</si>
  <si>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</si>
  <si>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</si>
  <si>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</si>
  <si>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</si>
  <si>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</si>
  <si>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</si>
  <si>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</si>
  <si>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</si>
  <si>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</si>
  <si>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</si>
  <si>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</si>
  <si>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</si>
  <si>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</si>
  <si>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</si>
  <si>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</si>
  <si>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</si>
  <si>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</si>
  <si>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</si>
  <si>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</si>
  <si>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</si>
  <si>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</si>
  <si>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</si>
  <si>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</si>
  <si>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</si>
  <si>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</si>
  <si>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</si>
  <si>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</si>
  <si>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</si>
  <si>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</si>
  <si>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</si>
  <si>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</si>
  <si>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</si>
  <si>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</si>
  <si>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</si>
  <si>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</si>
  <si>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</si>
  <si>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</si>
  <si>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</si>
  <si>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</si>
  <si>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</si>
  <si>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</si>
  <si>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</si>
  <si>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</si>
  <si>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</si>
  <si>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</si>
  <si>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</si>
  <si>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</si>
  <si>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</si>
  <si>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</si>
  <si>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</si>
  <si>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</si>
  <si>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</si>
  <si>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</si>
  <si>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</si>
  <si>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</si>
  <si>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</si>
  <si>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</si>
  <si>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</si>
  <si>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</si>
  <si>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</si>
  <si>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</si>
  <si>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</si>
  <si>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</si>
  <si>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</si>
  <si>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</si>
  <si>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</si>
  <si>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</si>
  <si>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</si>
  <si>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</si>
  <si>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</si>
  <si>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</si>
  <si>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</si>
  <si>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</si>
  <si>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</si>
  <si>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</si>
  <si>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</si>
  <si>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</si>
  <si>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</si>
  <si>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</si>
  <si>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</si>
  <si>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</si>
  <si>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</si>
  <si>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</si>
  <si>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</si>
  <si>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</si>
  <si>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</si>
  <si>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</si>
  <si>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</si>
  <si>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</si>
  <si>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</si>
  <si>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</si>
  <si>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</si>
  <si>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</si>
  <si>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</si>
  <si>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</si>
  <si>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</si>
  <si>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</si>
  <si>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</si>
  <si>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</si>
  <si>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</si>
  <si>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</si>
  <si>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</si>
  <si>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</si>
  <si>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</si>
  <si>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</si>
  <si>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</si>
  <si>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</si>
  <si>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</si>
  <si>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</si>
  <si>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</si>
  <si>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</si>
  <si>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</si>
  <si>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</si>
  <si>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</si>
  <si>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</si>
  <si>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</si>
  <si>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</si>
  <si>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</si>
  <si>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</si>
  <si>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</si>
  <si>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</si>
  <si>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</si>
  <si>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</si>
  <si>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</si>
  <si>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</si>
  <si>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</si>
  <si>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</si>
  <si>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</si>
  <si>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</si>
  <si>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</si>
  <si>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</si>
  <si>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</si>
  <si>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</si>
  <si>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</si>
  <si>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</si>
  <si>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</si>
  <si>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</si>
  <si>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</si>
  <si>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</si>
  <si>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</si>
  <si>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</si>
  <si>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</si>
  <si>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</si>
  <si>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</si>
  <si>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</si>
  <si>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</si>
  <si>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</si>
  <si>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</si>
  <si>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</si>
  <si>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</si>
  <si>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</si>
  <si>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</si>
  <si>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</si>
  <si>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</si>
  <si>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</si>
  <si>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</si>
  <si>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</si>
  <si>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</si>
  <si>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</si>
  <si>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</si>
  <si>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</si>
  <si>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</si>
  <si>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</si>
  <si>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</si>
  <si>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</si>
  <si>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</si>
  <si>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</si>
  <si>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</si>
  <si>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</si>
  <si>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</si>
  <si>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</si>
  <si>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</si>
  <si>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</si>
  <si>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</si>
  <si>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</si>
  <si>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</si>
  <si>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</si>
  <si>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</si>
  <si>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</si>
  <si>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</si>
  <si>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</si>
  <si>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</si>
  <si>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</si>
  <si>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</si>
  <si>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</si>
  <si>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</si>
  <si>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</si>
  <si>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</si>
  <si>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</si>
  <si>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</si>
  <si>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</si>
  <si>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</si>
  <si>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</si>
  <si>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</si>
  <si>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</si>
  <si>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</si>
  <si>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</si>
  <si>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</si>
  <si>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</si>
  <si>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</si>
  <si>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</si>
  <si>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</si>
  <si>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</si>
  <si>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</si>
  <si>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</si>
  <si>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</si>
  <si>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</si>
  <si>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</si>
  <si>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</si>
  <si>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</si>
  <si>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</si>
  <si>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</si>
  <si>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</si>
  <si>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</si>
  <si>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</si>
  <si>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</si>
  <si>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</si>
  <si>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</si>
  <si>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</si>
  <si>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</si>
  <si>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</si>
  <si>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</si>
  <si>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</si>
  <si>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</si>
  <si>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</si>
  <si>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</si>
  <si>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</si>
  <si>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</si>
  <si>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</si>
  <si>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</si>
  <si>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</si>
  <si>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</si>
  <si>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</si>
  <si>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</si>
  <si>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</si>
  <si>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</si>
  <si>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</si>
  <si>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</si>
  <si>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</si>
  <si>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</si>
  <si>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</si>
  <si>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</si>
  <si>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</si>
  <si>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</si>
  <si>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</si>
  <si>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</si>
  <si>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</si>
  <si>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</si>
  <si>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</si>
  <si>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</si>
  <si>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</si>
  <si>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</si>
  <si>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</si>
  <si>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</si>
  <si>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</si>
  <si>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</si>
  <si>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</si>
  <si>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</si>
  <si>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</si>
  <si>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</si>
  <si>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</si>
  <si>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</si>
  <si>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</si>
  <si>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</si>
  <si>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</si>
  <si>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</si>
  <si>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</si>
  <si>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</si>
  <si>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</si>
  <si>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</si>
  <si>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</si>
  <si>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</si>
  <si>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</si>
  <si>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</si>
  <si>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</si>
  <si>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</si>
  <si>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</si>
  <si>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</si>
  <si>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</si>
  <si>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</si>
  <si>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</si>
  <si>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</si>
  <si>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</si>
  <si>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</si>
  <si>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</si>
  <si>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</si>
  <si>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</si>
  <si>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</si>
  <si>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</si>
  <si>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</si>
  <si>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</si>
  <si>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</si>
  <si>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</si>
  <si>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</si>
  <si>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</si>
  <si>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</si>
  <si>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</si>
  <si>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</si>
  <si>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</si>
  <si>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</si>
  <si>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</si>
  <si>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</si>
  <si>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</si>
  <si>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</si>
  <si>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</si>
  <si>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</si>
  <si>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</si>
  <si>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</si>
  <si>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</si>
  <si>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</si>
  <si>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</si>
  <si>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</si>
  <si>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</si>
  <si>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</si>
  <si>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</si>
  <si>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</si>
  <si>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</si>
  <si>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</si>
  <si>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</si>
  <si>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</si>
  <si>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</si>
  <si>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</si>
  <si>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</si>
  <si>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</si>
  <si>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</si>
  <si>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</si>
  <si>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</si>
  <si>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</si>
  <si>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</si>
  <si>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</si>
  <si>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</si>
  <si>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</si>
  <si>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</si>
  <si>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</si>
  <si>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</si>
  <si>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</si>
  <si>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</si>
  <si>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</si>
  <si>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</si>
  <si>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</si>
  <si>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</si>
  <si>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</si>
  <si>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</si>
  <si>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</si>
  <si>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</si>
  <si>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</si>
  <si>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</si>
  <si>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</si>
  <si>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</si>
  <si>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</si>
  <si>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</si>
  <si>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</si>
  <si>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</si>
  <si>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</si>
  <si>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</si>
  <si>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</si>
  <si>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</si>
  <si>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</si>
  <si>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</si>
  <si>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</si>
  <si>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</si>
  <si>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</si>
  <si>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</si>
  <si>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</si>
  <si>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</si>
  <si>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</si>
  <si>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</si>
  <si>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</si>
  <si>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</si>
  <si>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</si>
  <si>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</si>
  <si>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</si>
  <si>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</si>
  <si>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</si>
  <si>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</si>
  <si>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</si>
  <si>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</si>
  <si>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</si>
  <si>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</si>
  <si>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</si>
  <si>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</si>
  <si>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</si>
  <si>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</si>
  <si>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</si>
  <si>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</si>
  <si>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</si>
  <si>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</si>
  <si>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</si>
  <si>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</si>
  <si>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</si>
  <si>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</si>
  <si>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</si>
  <si>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</si>
  <si>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</si>
  <si>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</si>
  <si>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</si>
  <si>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</si>
  <si>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</si>
  <si>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</si>
  <si>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</si>
  <si>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</si>
  <si>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</si>
  <si>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</si>
  <si>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</si>
  <si>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</si>
  <si>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</si>
  <si>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</si>
  <si>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</si>
  <si>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</si>
  <si>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</si>
  <si>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</si>
  <si>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</si>
  <si>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</si>
  <si>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</si>
  <si>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</si>
  <si>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</si>
  <si>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</si>
  <si>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</si>
  <si>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</si>
  <si>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</si>
  <si>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</si>
  <si>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</si>
  <si>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</si>
  <si>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</si>
  <si>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</si>
  <si>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</si>
  <si>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</si>
  <si>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</si>
  <si>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</si>
  <si>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</si>
  <si>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</si>
  <si>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</si>
  <si>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</si>
  <si>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</si>
  <si>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</si>
  <si>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</si>
  <si>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</si>
  <si>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</si>
  <si>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</si>
  <si>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</si>
  <si>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</si>
  <si>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</si>
  <si>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</si>
  <si>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</si>
  <si>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</si>
  <si>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</si>
  <si>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</si>
  <si>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</si>
  <si>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</si>
  <si>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</si>
  <si>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</si>
  <si>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</si>
  <si>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</si>
  <si>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</si>
  <si>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</si>
  <si>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</si>
  <si>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</si>
  <si>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</si>
  <si>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</si>
  <si>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</si>
  <si>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</si>
  <si>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</si>
  <si>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</si>
  <si>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</si>
  <si>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</si>
  <si>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</si>
  <si>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</si>
  <si>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</si>
  <si>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</si>
  <si>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</si>
  <si>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</si>
  <si>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</si>
  <si>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</si>
  <si>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</si>
  <si>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</si>
  <si>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</si>
  <si>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</si>
  <si>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</si>
  <si>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</si>
  <si>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</si>
  <si>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</si>
  <si>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</si>
  <si>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</si>
  <si>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</si>
  <si>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</si>
  <si>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</si>
  <si>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</si>
  <si>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</si>
  <si>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</si>
  <si>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</si>
  <si>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</si>
  <si>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</si>
  <si>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</si>
  <si>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</si>
  <si>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</si>
  <si>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</si>
  <si>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</si>
  <si>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</si>
  <si>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</si>
  <si>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</si>
  <si>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</si>
  <si>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</si>
  <si>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</si>
  <si>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</si>
  <si>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</si>
  <si>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</si>
  <si>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</si>
  <si>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</si>
  <si>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</si>
  <si>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</si>
  <si>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</si>
  <si>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</si>
  <si>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</si>
  <si>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</si>
  <si>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</si>
  <si>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</si>
  <si>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</si>
  <si>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</si>
  <si>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</si>
  <si>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</si>
  <si>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</si>
  <si>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</si>
  <si>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</si>
  <si>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</si>
  <si>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</si>
  <si>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</si>
  <si>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</si>
  <si>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</si>
  <si>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</si>
  <si>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</si>
  <si>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</si>
  <si>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</si>
  <si>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</si>
  <si>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</si>
  <si>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</si>
  <si>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</si>
  <si>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</si>
  <si>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</si>
  <si>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</si>
  <si>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</si>
  <si>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</si>
  <si>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</si>
  <si>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</si>
  <si>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</si>
  <si>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</si>
  <si>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</si>
  <si>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</si>
  <si>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</si>
  <si>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</si>
  <si>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</si>
  <si>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</si>
  <si>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</si>
  <si>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</si>
  <si>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</si>
  <si>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</si>
  <si>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</si>
  <si>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</si>
  <si>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</si>
  <si>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</si>
  <si>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</si>
  <si>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</si>
  <si>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</si>
  <si>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</si>
  <si>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</si>
  <si>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</si>
  <si>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</si>
  <si>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</si>
  <si>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</si>
  <si>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</si>
  <si>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</si>
  <si>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</si>
  <si>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</si>
  <si>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</si>
  <si>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</si>
  <si>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</si>
  <si>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</si>
  <si>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</si>
  <si>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</si>
  <si>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</si>
  <si>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</si>
  <si>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</si>
  <si>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</si>
  <si>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</si>
  <si>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</si>
  <si>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</si>
  <si>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</si>
  <si>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</si>
  <si>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</si>
  <si>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</si>
  <si>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</si>
  <si>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</si>
  <si>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</si>
  <si>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</si>
  <si>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</si>
  <si>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</si>
  <si>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</si>
  <si>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</si>
  <si>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</si>
  <si>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</si>
  <si>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</si>
  <si>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</si>
  <si>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</si>
  <si>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</si>
  <si>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</si>
  <si>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</si>
  <si>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</si>
  <si>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</si>
  <si>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</si>
  <si>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</si>
  <si>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</si>
  <si>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</si>
  <si>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</si>
  <si>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</si>
  <si>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</si>
  <si>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</si>
  <si>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</si>
  <si>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</si>
  <si>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</si>
  <si>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</si>
  <si>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</si>
  <si>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</si>
  <si>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</si>
  <si>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</si>
  <si>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</si>
  <si>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</si>
  <si>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</si>
  <si>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</si>
  <si>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</si>
  <si>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</si>
  <si>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</si>
  <si>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</si>
  <si>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</si>
  <si>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</si>
  <si>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</si>
  <si>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</si>
  <si>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</si>
  <si>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</si>
  <si>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</si>
  <si>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</si>
  <si>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</si>
  <si>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</si>
  <si>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</si>
  <si>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</si>
  <si>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</si>
  <si>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</si>
  <si>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</si>
  <si>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</si>
  <si>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</si>
  <si>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</si>
  <si>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</si>
  <si>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</si>
  <si>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</si>
  <si>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</si>
  <si>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</si>
  <si>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</si>
  <si>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</si>
  <si>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</si>
  <si>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</si>
  <si>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</si>
  <si>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</si>
  <si>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</si>
  <si>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</si>
  <si>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</si>
  <si>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</si>
  <si>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</si>
  <si>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</si>
  <si>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</si>
  <si>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</si>
  <si>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</si>
  <si>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</si>
  <si>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</si>
  <si>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</si>
  <si>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</si>
  <si>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</si>
  <si>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</si>
  <si>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</si>
  <si>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</si>
  <si>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</si>
  <si>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</si>
  <si>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</si>
  <si>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</si>
  <si>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</si>
  <si>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</si>
  <si>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</si>
  <si>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</si>
  <si>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</si>
  <si>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</si>
  <si>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</si>
  <si>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</si>
  <si>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</si>
  <si>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</si>
  <si>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</si>
  <si>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</si>
  <si>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</si>
  <si>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</si>
  <si>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</si>
  <si>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</si>
  <si>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</si>
  <si>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</si>
  <si>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</si>
  <si>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</si>
  <si>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</si>
  <si>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</si>
  <si>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</si>
  <si>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</si>
  <si>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</si>
  <si>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</si>
  <si>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</si>
  <si>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</si>
  <si>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</si>
  <si>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</si>
  <si>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</si>
  <si>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</si>
  <si>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</si>
  <si>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</si>
  <si>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</si>
  <si>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</si>
  <si>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</si>
  <si>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</si>
  <si>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</si>
  <si>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</si>
  <si>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</si>
  <si>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</si>
  <si>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</si>
  <si>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</si>
  <si>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</si>
  <si>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</si>
  <si>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</si>
  <si>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</si>
  <si>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</si>
  <si>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</si>
  <si>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</si>
  <si>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</si>
  <si>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</si>
  <si>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</si>
  <si>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</si>
  <si>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</si>
  <si>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</si>
  <si>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</si>
  <si>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</si>
  <si>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</si>
  <si>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</si>
  <si>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</si>
  <si>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</si>
  <si>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</si>
  <si>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</si>
  <si>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</si>
  <si>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</si>
  <si>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</si>
  <si>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</si>
  <si>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</si>
  <si>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</si>
  <si>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</si>
  <si>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</si>
  <si>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</si>
  <si>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</si>
  <si>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</si>
  <si>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</si>
  <si>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</si>
  <si>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</si>
  <si>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</si>
  <si>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</si>
  <si>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</si>
  <si>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</si>
  <si>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</si>
  <si>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</si>
  <si>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</si>
  <si>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</si>
  <si>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</si>
  <si>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</si>
  <si>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</si>
  <si>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</si>
  <si>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</si>
  <si>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</si>
  <si>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</si>
  <si>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</si>
  <si>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</si>
  <si>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</si>
  <si>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</si>
  <si>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</si>
  <si>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</si>
  <si>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</si>
  <si>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</si>
  <si>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</si>
  <si>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</si>
  <si>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</si>
  <si>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</si>
  <si>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</si>
  <si>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</si>
  <si>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</si>
  <si>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</si>
  <si>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</si>
  <si>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</si>
  <si>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</si>
  <si>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</si>
  <si>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</si>
  <si>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</si>
  <si>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</si>
  <si>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</si>
  <si>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</si>
  <si>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</si>
  <si>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</si>
  <si>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</si>
  <si>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</si>
  <si>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</si>
  <si>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</si>
  <si>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</si>
  <si>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</si>
  <si>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</si>
  <si>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</si>
  <si>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</si>
  <si>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</si>
  <si>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</si>
  <si>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</si>
  <si>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</si>
  <si>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</si>
  <si>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</si>
  <si>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</si>
  <si>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</si>
  <si>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</si>
  <si>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</si>
  <si>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</si>
  <si>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</si>
  <si>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</si>
  <si>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</si>
  <si>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</si>
  <si>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</si>
  <si>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</si>
  <si>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</si>
  <si>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</si>
  <si>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</si>
  <si>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</si>
  <si>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</si>
  <si>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</si>
  <si>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</si>
  <si>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</si>
  <si>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</si>
  <si>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</si>
  <si>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</si>
  <si>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</si>
  <si>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</si>
  <si>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</si>
  <si>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</si>
  <si>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</si>
  <si>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</si>
  <si>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</si>
  <si>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</si>
  <si>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</si>
  <si>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</si>
  <si>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</si>
  <si>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</si>
  <si>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</si>
  <si>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</si>
  <si>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</si>
  <si>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</si>
  <si>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</si>
  <si>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</si>
  <si>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</si>
  <si>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</si>
  <si>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</si>
  <si>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</si>
  <si>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</si>
  <si>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</si>
  <si>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</si>
  <si>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</si>
  <si>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</si>
  <si>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</si>
  <si>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</si>
  <si>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</si>
  <si>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</si>
  <si>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</si>
  <si>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</si>
  <si>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</si>
  <si>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</si>
  <si>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</si>
  <si>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</si>
  <si>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</si>
  <si>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</si>
  <si>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</si>
  <si>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</si>
  <si>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</si>
  <si>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</si>
  <si>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</si>
  <si>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</si>
  <si>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</si>
  <si>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</si>
  <si>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</si>
  <si>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</si>
  <si>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</si>
  <si>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</si>
  <si>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</si>
  <si>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</si>
  <si>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</si>
  <si>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</si>
  <si>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</si>
  <si>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</si>
  <si>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</si>
  <si>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</si>
  <si>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</si>
  <si>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</si>
  <si>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</si>
  <si>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</si>
  <si>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</si>
  <si>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</si>
  <si>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</si>
  <si>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</si>
  <si>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</si>
  <si>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</si>
  <si>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</si>
  <si>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</si>
  <si>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</si>
  <si>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</si>
  <si>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</si>
  <si>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</si>
  <si>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</si>
  <si>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</si>
  <si>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</si>
  <si>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</si>
  <si>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</si>
  <si>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</si>
  <si>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</si>
  <si>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</si>
  <si>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</si>
  <si>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</si>
  <si>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</si>
  <si>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</si>
  <si>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</si>
  <si>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</si>
  <si>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</si>
  <si>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</si>
  <si>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</si>
  <si>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</si>
  <si>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</si>
  <si>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</si>
  <si>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</si>
  <si>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</si>
  <si>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</si>
  <si>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</si>
  <si>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</si>
  <si>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</si>
  <si>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</si>
  <si>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</si>
  <si>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</si>
  <si>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</si>
  <si>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</si>
  <si>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</si>
  <si>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</si>
  <si>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</si>
  <si>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</si>
  <si>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</si>
  <si>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</si>
  <si>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</si>
  <si>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</si>
  <si>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</si>
  <si>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</si>
  <si>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</si>
  <si>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</si>
  <si>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</si>
  <si>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</si>
  <si>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</si>
  <si>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</si>
  <si>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</si>
  <si>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</si>
  <si>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</si>
  <si>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</si>
  <si>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</si>
  <si>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</si>
  <si>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</si>
  <si>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</si>
  <si>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</si>
  <si>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</si>
  <si>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</si>
  <si>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</si>
  <si>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</si>
  <si>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</si>
  <si>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</si>
  <si>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</si>
  <si>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</si>
  <si>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</si>
  <si>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</si>
  <si>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</si>
  <si>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</si>
  <si>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</si>
  <si>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</si>
  <si>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</si>
  <si>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</si>
  <si>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</si>
  <si>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</si>
  <si>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</si>
  <si>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</si>
  <si>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</si>
  <si>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</si>
  <si>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</si>
  <si>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</si>
  <si>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</si>
  <si>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</si>
  <si>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</si>
  <si>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</si>
  <si>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</si>
  <si>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</si>
  <si>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</si>
  <si>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</si>
  <si>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</si>
  <si>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</si>
  <si>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</si>
  <si>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</si>
  <si>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</si>
  <si>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</si>
  <si>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</si>
  <si>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</si>
  <si>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</si>
  <si>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</si>
  <si>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</si>
  <si>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</si>
  <si>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</si>
  <si>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</si>
  <si>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</si>
  <si>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</si>
  <si>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</si>
  <si>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</si>
  <si>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</si>
  <si>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</si>
  <si>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</si>
  <si>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</si>
  <si>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</si>
  <si>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</si>
  <si>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</si>
  <si>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</si>
  <si>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</si>
  <si>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</si>
  <si>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</si>
  <si>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</si>
  <si>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</si>
  <si>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</si>
  <si>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</si>
  <si>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</si>
  <si>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</si>
  <si>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</si>
  <si>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</si>
  <si>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</si>
  <si>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</si>
  <si>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</si>
  <si>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</si>
  <si>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</si>
  <si>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</si>
  <si>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</si>
  <si>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</si>
  <si>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</si>
  <si>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</si>
  <si>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</si>
  <si>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</si>
  <si>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</si>
  <si>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</si>
  <si>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</si>
  <si>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</si>
  <si>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</si>
  <si>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</si>
  <si>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</si>
  <si>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</si>
  <si>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</si>
  <si>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</si>
  <si>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</si>
  <si>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</si>
  <si>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</si>
  <si>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</si>
  <si>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</si>
  <si>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</si>
  <si>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</si>
  <si>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</si>
  <si>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</si>
  <si>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</si>
  <si>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</si>
  <si>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</si>
  <si>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</si>
  <si>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</si>
  <si>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</si>
  <si>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</si>
  <si>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</si>
  <si>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</si>
  <si>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</si>
  <si>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</si>
  <si>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</si>
  <si>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</si>
  <si>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</si>
  <si>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</si>
  <si>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</si>
  <si>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</si>
  <si>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</si>
  <si>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</si>
  <si>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</si>
  <si>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</si>
  <si>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</si>
  <si>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</si>
  <si>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</si>
  <si>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</si>
  <si>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</si>
  <si>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</si>
  <si>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</si>
  <si>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</si>
  <si>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</si>
  <si>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</si>
  <si>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</si>
  <si>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</si>
  <si>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</si>
  <si>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</si>
  <si>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</si>
  <si>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</si>
  <si>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</si>
  <si>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</si>
  <si>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</si>
  <si>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</si>
  <si>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</si>
  <si>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</si>
  <si>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</si>
  <si>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</si>
  <si>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</si>
  <si>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</si>
  <si>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</si>
  <si>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</si>
  <si>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</si>
  <si>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</si>
  <si>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</si>
  <si>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</si>
  <si>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</si>
  <si>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</si>
  <si>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</si>
  <si>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</si>
  <si>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</si>
  <si>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</si>
  <si>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</si>
  <si>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</si>
  <si>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</si>
  <si>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</si>
  <si>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</si>
  <si>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</si>
  <si>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</si>
  <si>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</si>
  <si>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</si>
  <si>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</si>
  <si>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</si>
  <si>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</si>
  <si>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</si>
  <si>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</si>
  <si>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</si>
  <si>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</si>
  <si>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</si>
  <si>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</si>
  <si>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</si>
  <si>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</si>
  <si>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</si>
  <si>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</si>
  <si>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</si>
  <si>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</si>
  <si>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</si>
  <si>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</si>
  <si>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</si>
  <si>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</si>
  <si>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</si>
  <si>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</si>
  <si>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</si>
  <si>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</si>
  <si>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</si>
  <si>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</si>
  <si>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</si>
  <si>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</si>
  <si>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</si>
  <si>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</si>
  <si>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</si>
  <si>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</si>
  <si>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</si>
  <si>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</si>
  <si>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</si>
  <si>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</si>
  <si>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</si>
  <si>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</si>
  <si>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</si>
  <si>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</si>
  <si>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</si>
  <si>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</si>
  <si>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</si>
  <si>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</si>
  <si>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</si>
  <si>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</si>
  <si>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</si>
  <si>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</si>
  <si>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</si>
  <si>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</si>
  <si>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</si>
  <si>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</si>
  <si>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</si>
  <si>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</si>
  <si>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</si>
  <si>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</si>
  <si>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</si>
  <si>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</si>
  <si>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</si>
  <si>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</si>
  <si>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</si>
  <si>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</si>
  <si>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</si>
  <si>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</si>
  <si>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</si>
  <si>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</si>
  <si>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</si>
  <si>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</si>
  <si>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</si>
  <si>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</si>
  <si>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</si>
  <si>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</si>
  <si>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</si>
  <si>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</si>
  <si>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</si>
  <si>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</si>
  <si>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</si>
  <si>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</si>
  <si>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</si>
  <si>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</si>
  <si>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</si>
  <si>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</si>
  <si>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</si>
  <si>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</si>
  <si>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</si>
  <si>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</si>
  <si>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</si>
  <si>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</si>
  <si>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</si>
  <si>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</si>
  <si>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</si>
  <si>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</si>
  <si>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</si>
  <si>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</si>
  <si>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</si>
  <si>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</si>
  <si>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</si>
  <si>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</si>
  <si>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</si>
  <si>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</si>
  <si>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</si>
  <si>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</si>
  <si>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</si>
  <si>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</si>
  <si>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</si>
  <si>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</si>
  <si>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</si>
  <si>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</si>
  <si>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</si>
  <si>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</si>
  <si>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</si>
  <si>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</si>
  <si>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</si>
  <si>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</si>
  <si>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</si>
  <si>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</si>
  <si>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</si>
  <si>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</si>
  <si>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</si>
  <si>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</si>
  <si>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</si>
  <si>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</si>
  <si>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</si>
  <si>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</si>
  <si>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</si>
  <si>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</si>
  <si>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</si>
  <si>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</si>
  <si>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</si>
  <si>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</si>
  <si>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</si>
  <si>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</si>
  <si>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</si>
  <si>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</si>
  <si>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</si>
  <si>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</si>
  <si>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</si>
  <si>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</si>
  <si>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</si>
  <si>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</si>
  <si>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</si>
  <si>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</si>
  <si>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</si>
  <si>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</si>
  <si>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</si>
  <si>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</si>
  <si>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</si>
  <si>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</si>
  <si>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</si>
  <si>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</si>
  <si>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</si>
  <si>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</si>
  <si>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</si>
  <si>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</si>
  <si>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</si>
  <si>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</si>
  <si>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</si>
  <si>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</si>
  <si>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</si>
  <si>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</si>
  <si>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</si>
  <si>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</si>
  <si>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</si>
  <si>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</si>
  <si>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</si>
  <si>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</si>
  <si>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</si>
  <si>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</si>
  <si>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</si>
  <si>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</si>
  <si>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</si>
  <si>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</si>
  <si>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</si>
  <si>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</si>
  <si>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</si>
  <si>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</si>
  <si>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</si>
  <si>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</si>
  <si>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</si>
  <si>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</si>
  <si>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</si>
  <si>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</si>
  <si>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</si>
  <si>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</si>
  <si>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</si>
  <si>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</si>
  <si>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</si>
  <si>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</si>
  <si>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</si>
  <si>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</si>
  <si>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</si>
  <si>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</si>
  <si>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</si>
  <si>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</si>
  <si>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</si>
  <si>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</si>
  <si>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</si>
  <si>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</si>
  <si>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</si>
  <si>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</si>
  <si>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</si>
  <si>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</si>
  <si>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</si>
  <si>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</si>
  <si>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</si>
  <si>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</si>
  <si>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</si>
  <si>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</si>
  <si>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</si>
  <si>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</si>
  <si>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</si>
  <si>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</si>
  <si>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</si>
  <si>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</si>
  <si>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</si>
  <si>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</si>
  <si>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</si>
  <si>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</si>
  <si>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</si>
  <si>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</si>
  <si>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</si>
  <si>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</si>
  <si>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</si>
  <si>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</si>
  <si>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</si>
  <si>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</si>
  <si>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</si>
  <si>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</si>
  <si>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</si>
  <si>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</si>
  <si>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</si>
  <si>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</si>
  <si>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</si>
  <si>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</si>
  <si>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</si>
  <si>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</si>
  <si>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</si>
  <si>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</si>
  <si>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</si>
  <si>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</si>
  <si>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</si>
  <si>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</si>
  <si>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</si>
  <si>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</si>
  <si>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</si>
  <si>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</si>
  <si>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</si>
  <si>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</si>
  <si>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</si>
  <si>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</si>
  <si>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</si>
  <si>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</si>
  <si>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</si>
  <si>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</si>
  <si>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</si>
  <si>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</si>
  <si>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</si>
  <si>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</si>
  <si>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</si>
  <si>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</si>
  <si>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</si>
  <si>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</si>
  <si>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</si>
  <si>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</si>
  <si>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</si>
  <si>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</si>
  <si>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</si>
  <si>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</si>
  <si>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</si>
  <si>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</si>
  <si>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</si>
  <si>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</si>
  <si>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</si>
  <si>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</si>
  <si>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</si>
  <si>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</si>
  <si>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</si>
  <si>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</si>
  <si>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</si>
  <si>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</si>
  <si>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</si>
  <si>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</si>
  <si>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</si>
  <si>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</si>
  <si>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</si>
  <si>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</si>
  <si>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</si>
  <si>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</si>
  <si>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</si>
  <si>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</si>
  <si>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</si>
  <si>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</si>
  <si>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</si>
  <si>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</si>
  <si>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</si>
  <si>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</si>
  <si>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</si>
  <si>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</si>
  <si>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</si>
  <si>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</si>
  <si>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</si>
  <si>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</si>
  <si>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</si>
  <si>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</si>
  <si>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</si>
  <si>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</si>
  <si>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</si>
  <si>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</si>
  <si>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</si>
  <si>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</si>
  <si>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</si>
  <si>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</si>
  <si>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</si>
  <si>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</si>
  <si>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</si>
  <si>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</si>
  <si>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</si>
  <si>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</si>
  <si>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</si>
  <si>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</si>
  <si>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</si>
  <si>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</si>
  <si>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</si>
  <si>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</si>
  <si>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</si>
  <si>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</si>
  <si>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</si>
  <si>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</si>
  <si>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</si>
  <si>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</si>
  <si>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</si>
  <si>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</si>
  <si>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</si>
  <si>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</si>
  <si>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</si>
  <si>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</si>
  <si>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</si>
  <si>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</si>
  <si>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</si>
  <si>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</si>
  <si>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</si>
  <si>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</si>
  <si>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</si>
  <si>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</si>
  <si>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</si>
  <si>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</si>
  <si>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</si>
  <si>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</si>
  <si>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</si>
  <si>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</si>
  <si>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</si>
  <si>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</si>
  <si>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</si>
  <si>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</si>
  <si>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</si>
  <si>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</si>
  <si>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</si>
  <si>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</si>
  <si>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</si>
  <si>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</si>
  <si>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</si>
  <si>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</si>
  <si>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</si>
  <si>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</si>
  <si>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</si>
  <si>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</si>
  <si>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</si>
  <si>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</si>
  <si>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</si>
  <si>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</si>
  <si>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</si>
  <si>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</si>
  <si>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</si>
  <si>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</si>
  <si>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</si>
  <si>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</si>
  <si>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</si>
  <si>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</si>
  <si>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</si>
  <si>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</si>
  <si>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</si>
  <si>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</si>
  <si>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</si>
  <si>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</si>
  <si>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</si>
  <si>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</si>
  <si>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</si>
  <si>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</si>
  <si>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</si>
  <si>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</si>
  <si>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</si>
  <si>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</si>
  <si>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</si>
  <si>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</si>
  <si>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</si>
  <si>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</si>
  <si>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</si>
  <si>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</si>
  <si>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</si>
  <si>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</si>
  <si>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</si>
  <si>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</si>
  <si>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</si>
  <si>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</si>
  <si>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</si>
  <si>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</si>
  <si>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</si>
  <si>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</si>
  <si>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</si>
  <si>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</si>
  <si>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</si>
  <si>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</si>
  <si>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</si>
  <si>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</si>
  <si>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</si>
  <si>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</si>
  <si>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</si>
  <si>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</si>
  <si>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</si>
  <si>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</si>
  <si>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</si>
  <si>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</si>
  <si>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</si>
  <si>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</si>
  <si>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</si>
  <si>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</si>
  <si>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</si>
  <si>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</si>
  <si>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</si>
  <si>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</si>
  <si>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</si>
  <si>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</si>
  <si>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</si>
  <si>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</si>
  <si>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</si>
  <si>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</si>
  <si>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</si>
  <si>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</si>
  <si>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</si>
  <si>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</si>
  <si>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</si>
  <si>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</si>
  <si>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</si>
  <si>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</si>
  <si>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</si>
  <si>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</si>
  <si>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</si>
  <si>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</si>
  <si>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</si>
  <si>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</si>
  <si>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</si>
  <si>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</si>
  <si>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</si>
  <si>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</si>
  <si>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</si>
  <si>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</si>
  <si>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</si>
  <si>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</si>
  <si>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</si>
  <si>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</si>
  <si>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</si>
  <si>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</si>
  <si>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</si>
  <si>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</si>
  <si>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</si>
  <si>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</si>
  <si>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</si>
  <si>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</si>
  <si>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</si>
  <si>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</si>
  <si>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</si>
  <si>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</si>
  <si>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</si>
  <si>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</si>
  <si>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</si>
  <si>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</si>
  <si>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</si>
  <si>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</si>
  <si>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</si>
  <si>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</si>
  <si>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</si>
  <si>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</si>
  <si>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</si>
  <si>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</si>
  <si>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</si>
  <si>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</si>
  <si>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</si>
  <si>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</si>
  <si>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</si>
  <si>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</si>
  <si>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</si>
  <si>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</si>
  <si>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</si>
  <si>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</si>
  <si>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</si>
  <si>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</si>
  <si>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</si>
  <si>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</si>
  <si>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</si>
  <si>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</si>
  <si>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</si>
  <si>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</si>
  <si>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</si>
  <si>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</si>
  <si>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</si>
  <si>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</si>
  <si>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</si>
  <si>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</si>
  <si>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</si>
  <si>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</si>
  <si>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</si>
  <si>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</si>
  <si>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</si>
  <si>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</si>
  <si>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</si>
  <si>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</si>
  <si>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</si>
  <si>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</si>
  <si>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</si>
  <si>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</si>
  <si>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</si>
  <si>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</si>
  <si>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</si>
  <si>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</si>
  <si>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</si>
  <si>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</si>
  <si>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</si>
  <si>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</si>
  <si>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</si>
  <si>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</si>
  <si>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</si>
  <si>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</si>
  <si>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</si>
  <si>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</si>
  <si>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</si>
  <si>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</si>
  <si>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</si>
  <si>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</si>
  <si>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</si>
  <si>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</si>
  <si>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</si>
  <si>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</si>
  <si>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</si>
  <si>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</si>
  <si>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</si>
  <si>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</si>
  <si>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</si>
  <si>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</si>
  <si>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</si>
  <si>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</si>
  <si>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</si>
  <si>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</si>
  <si>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</si>
  <si>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</si>
  <si>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</si>
  <si>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</si>
  <si>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</si>
  <si>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</si>
  <si>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</si>
  <si>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</si>
  <si>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</si>
  <si>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</si>
  <si>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</si>
  <si>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</si>
  <si>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</si>
  <si>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</si>
  <si>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</si>
  <si>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</si>
  <si>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</si>
  <si>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</si>
  <si>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</si>
  <si>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</si>
  <si>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</si>
  <si>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</si>
  <si>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</si>
  <si>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</si>
  <si>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</si>
  <si>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</si>
  <si>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</si>
  <si>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</si>
  <si>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</si>
  <si>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</si>
  <si>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</si>
  <si>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</si>
  <si>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</si>
  <si>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</si>
  <si>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</si>
  <si>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</si>
  <si>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</si>
  <si>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</si>
  <si>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</si>
  <si>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</si>
  <si>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</si>
  <si>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</si>
  <si>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</si>
  <si>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</si>
  <si>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</si>
  <si>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</si>
  <si>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</si>
  <si>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</si>
  <si>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</si>
  <si>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</si>
  <si>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</si>
  <si>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</si>
  <si>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</si>
  <si>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</si>
  <si>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</si>
  <si>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</si>
  <si>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</si>
  <si>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</si>
  <si>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</si>
  <si>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</si>
  <si>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</si>
  <si>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</si>
  <si>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</si>
  <si>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</si>
  <si>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</si>
  <si>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</si>
  <si>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</si>
  <si>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</si>
  <si>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</si>
  <si>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</si>
  <si>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</si>
  <si>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</si>
  <si>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</si>
  <si>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</si>
  <si>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</si>
  <si>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</si>
  <si>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</si>
  <si>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</si>
  <si>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</si>
  <si>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</si>
  <si>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</si>
  <si>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</si>
  <si>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</si>
  <si>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</si>
  <si>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</si>
  <si>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</si>
  <si>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</si>
  <si>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</si>
  <si>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</si>
  <si>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</si>
  <si>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</si>
  <si>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</si>
  <si>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</si>
  <si>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</si>
  <si>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</si>
  <si>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</si>
  <si>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</si>
  <si>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</si>
  <si>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</si>
  <si>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</si>
  <si>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</si>
  <si>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</si>
  <si>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</si>
  <si>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</si>
  <si>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</si>
  <si>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</si>
  <si>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</si>
  <si>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</si>
  <si>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</si>
  <si>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</si>
  <si>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</si>
  <si>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</si>
  <si>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</si>
  <si>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</si>
  <si>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</si>
  <si>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</si>
  <si>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</si>
  <si>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</si>
  <si>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</si>
  <si>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</si>
  <si>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</si>
  <si>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</si>
  <si>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</si>
  <si>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</si>
  <si>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</si>
  <si>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</si>
  <si>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</si>
  <si>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</si>
  <si>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</si>
  <si>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</si>
  <si>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</si>
  <si>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</si>
  <si>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</si>
  <si>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</si>
  <si>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</si>
  <si>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</si>
  <si>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</si>
  <si>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</si>
  <si>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</si>
  <si>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</si>
  <si>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</si>
  <si>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</si>
  <si>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</si>
  <si>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</si>
  <si>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</si>
  <si>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</si>
  <si>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</si>
  <si>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</si>
  <si>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</si>
  <si>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</si>
  <si>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</si>
  <si>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</si>
  <si>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</si>
  <si>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</si>
  <si>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</si>
  <si>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</si>
  <si>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</si>
  <si>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</si>
  <si>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</si>
  <si>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</si>
  <si>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</si>
  <si>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</si>
  <si>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</si>
  <si>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</si>
  <si>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</si>
  <si>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</si>
  <si>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</si>
  <si>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</si>
  <si>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</si>
  <si>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</si>
  <si>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</si>
  <si>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</si>
  <si>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</si>
  <si>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</si>
  <si>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</si>
  <si>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</si>
  <si>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</si>
  <si>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</si>
  <si>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</si>
  <si>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</si>
  <si>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</si>
  <si>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</si>
  <si>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</si>
  <si>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</si>
  <si>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</si>
  <si>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</si>
  <si>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</si>
  <si>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</si>
  <si>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</si>
  <si>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</si>
  <si>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</si>
  <si>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</si>
  <si>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</si>
  <si>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</si>
  <si>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</si>
  <si>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</si>
  <si>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</si>
  <si>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</si>
  <si>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</si>
  <si>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</si>
  <si>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</si>
  <si>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</si>
  <si>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</si>
  <si>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</si>
  <si>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</si>
  <si>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</si>
  <si>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</si>
  <si>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</si>
  <si>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</si>
  <si>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</si>
  <si>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</si>
  <si>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</si>
  <si>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</si>
  <si>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</si>
  <si>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</si>
  <si>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</si>
  <si>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</si>
  <si>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</si>
  <si>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</si>
  <si>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</si>
  <si>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</si>
  <si>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</si>
  <si>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</si>
  <si>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</si>
  <si>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</si>
  <si>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</si>
  <si>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</si>
  <si>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</si>
  <si>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</si>
  <si>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</si>
  <si>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</si>
  <si>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</si>
  <si>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</si>
  <si>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</si>
  <si>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</si>
  <si>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</si>
  <si>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</si>
  <si>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</si>
  <si>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</si>
  <si>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</si>
  <si>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</si>
  <si>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</si>
  <si>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</si>
  <si>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</si>
  <si>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</si>
  <si>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</si>
  <si>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</si>
  <si>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</si>
  <si>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</si>
  <si>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</si>
  <si>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</si>
  <si>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</si>
  <si>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</si>
  <si>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</si>
  <si>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</si>
  <si>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</si>
  <si>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</si>
  <si>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</si>
  <si>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</si>
  <si>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</si>
  <si>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</si>
  <si>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</si>
  <si>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</si>
  <si>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</si>
  <si>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</si>
  <si>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</si>
  <si>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</si>
  <si>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</si>
  <si>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</si>
  <si>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</si>
  <si>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</si>
  <si>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</si>
  <si>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</si>
  <si>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</si>
  <si>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</si>
  <si>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</si>
  <si>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</si>
  <si>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</si>
  <si>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</si>
  <si>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</si>
  <si>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</si>
  <si>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</si>
  <si>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</si>
  <si>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</si>
  <si>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</si>
  <si>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</si>
  <si>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</si>
  <si>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</si>
  <si>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</si>
  <si>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</si>
  <si>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</si>
  <si>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</si>
  <si>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</si>
  <si>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</si>
  <si>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</si>
  <si>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</si>
  <si>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</si>
  <si>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</si>
  <si>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</si>
  <si>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</si>
  <si>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</si>
  <si>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</si>
  <si>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</si>
  <si>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</si>
  <si>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</si>
  <si>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</si>
  <si>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</si>
  <si>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</si>
  <si>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</si>
  <si>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</si>
  <si>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</si>
  <si>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</si>
  <si>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</si>
  <si>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</si>
  <si>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</si>
  <si>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</si>
  <si>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</si>
  <si>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</si>
  <si>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</si>
  <si>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</si>
  <si>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</si>
  <si>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</si>
  <si>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</si>
  <si>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</si>
  <si>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</si>
  <si>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</si>
  <si>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</si>
  <si>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</si>
  <si>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</si>
  <si>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</si>
  <si>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</si>
  <si>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</si>
  <si>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</si>
  <si>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</si>
  <si>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</si>
  <si>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</si>
  <si>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</si>
  <si>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</si>
  <si>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</si>
  <si>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</si>
  <si>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</si>
  <si>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</si>
  <si>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</si>
  <si>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</si>
  <si>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</si>
  <si>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</si>
  <si>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</si>
  <si>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</si>
  <si>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</si>
  <si>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</si>
  <si>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</si>
  <si>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</si>
  <si>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</si>
  <si>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</si>
  <si>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</si>
  <si>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</si>
  <si>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</si>
  <si>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</si>
  <si>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</si>
  <si>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</si>
  <si>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</si>
  <si>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</si>
  <si>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</si>
  <si>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</si>
  <si>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</si>
  <si>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</si>
  <si>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</si>
  <si>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</si>
  <si>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</si>
  <si>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</si>
  <si>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</si>
  <si>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</si>
  <si>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</si>
  <si>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</si>
  <si>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</si>
  <si>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</si>
  <si>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</si>
  <si>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</si>
  <si>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</si>
  <si>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</si>
  <si>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</si>
  <si>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</si>
  <si>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</si>
  <si>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</si>
  <si>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</si>
  <si>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</si>
  <si>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</si>
  <si>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</si>
  <si>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</si>
  <si>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</si>
  <si>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</si>
  <si>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</si>
  <si>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</si>
  <si>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</si>
  <si>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</si>
  <si>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</si>
  <si>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</si>
  <si>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</si>
  <si>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</si>
  <si>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</si>
  <si>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</si>
  <si>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</si>
  <si>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</si>
  <si>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</si>
  <si>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</si>
  <si>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</si>
  <si>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</si>
  <si>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</si>
  <si>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</si>
  <si>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</si>
  <si>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</si>
  <si>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</si>
  <si>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</si>
  <si>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</si>
  <si>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</si>
  <si>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</si>
  <si>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</si>
  <si>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</si>
  <si>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</si>
  <si>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</si>
  <si>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</si>
  <si>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</si>
  <si>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</si>
  <si>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</si>
  <si>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</si>
  <si>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</si>
  <si>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</si>
  <si>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</si>
  <si>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</si>
  <si>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</si>
  <si>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</si>
  <si>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</si>
  <si>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</si>
  <si>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</si>
  <si>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</si>
  <si>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</si>
  <si>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</si>
  <si>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</si>
  <si>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</si>
  <si>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</si>
  <si>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</si>
  <si>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</si>
  <si>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</si>
  <si>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</si>
  <si>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</si>
  <si>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</si>
  <si>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</si>
  <si>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</si>
  <si>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</si>
  <si>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</si>
  <si>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</si>
  <si>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</si>
  <si>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</si>
  <si>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</si>
  <si>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</si>
  <si>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</si>
  <si>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</si>
  <si>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</si>
  <si>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</si>
  <si>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</si>
  <si>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</si>
  <si>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</si>
  <si>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</si>
  <si>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</si>
  <si>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</si>
  <si>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</si>
  <si>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</si>
  <si>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</si>
  <si>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</si>
  <si>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</si>
  <si>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</si>
  <si>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</si>
  <si>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</si>
  <si>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</si>
  <si>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</si>
  <si>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</si>
  <si>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</si>
  <si>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</si>
  <si>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</si>
  <si>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</si>
  <si>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</si>
  <si>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</si>
  <si>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</si>
  <si>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</si>
  <si>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</si>
  <si>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</si>
  <si>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</si>
  <si>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</si>
  <si>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</si>
  <si>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</si>
  <si>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</si>
  <si>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</si>
  <si>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</si>
  <si>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</si>
  <si>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</si>
  <si>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</si>
  <si>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</si>
  <si>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</si>
  <si>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</si>
  <si>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</si>
  <si>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</si>
  <si>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</si>
  <si>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</si>
  <si>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</si>
  <si>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</si>
  <si>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</si>
  <si>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</si>
  <si>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</si>
  <si>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</si>
  <si>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</si>
  <si>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</si>
  <si>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</si>
  <si>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</si>
  <si>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</si>
  <si>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</si>
  <si>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</si>
  <si>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</si>
  <si>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</si>
  <si>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</si>
  <si>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</si>
  <si>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</si>
  <si>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</si>
  <si>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</si>
  <si>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</si>
  <si>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</si>
  <si>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</si>
  <si>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</si>
  <si>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</si>
  <si>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</si>
  <si>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</si>
  <si>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</si>
  <si>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</si>
  <si>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</si>
  <si>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</si>
  <si>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</si>
  <si>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</si>
  <si>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</si>
  <si>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</si>
  <si>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</si>
  <si>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</si>
  <si>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</si>
  <si>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</si>
  <si>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</si>
  <si>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</si>
  <si>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</si>
  <si>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</si>
  <si>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</si>
  <si>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</si>
  <si>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</si>
  <si>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</si>
  <si>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</si>
  <si>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</si>
  <si>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</si>
  <si>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</si>
  <si>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</si>
  <si>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</si>
  <si>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</si>
  <si>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</si>
  <si>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</si>
  <si>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</si>
  <si>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</si>
  <si>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</si>
  <si>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</si>
  <si>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</si>
  <si>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</si>
  <si>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</si>
  <si>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</si>
  <si>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</si>
  <si>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</si>
  <si>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</si>
  <si>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</si>
  <si>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</si>
  <si>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</si>
  <si>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</si>
  <si>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</si>
  <si>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</si>
  <si>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</si>
  <si>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</si>
  <si>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</si>
  <si>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</si>
  <si>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</si>
  <si>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</si>
  <si>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</si>
  <si>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</si>
  <si>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</si>
  <si>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</si>
  <si>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</si>
  <si>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</si>
  <si>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</si>
  <si>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</si>
  <si>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</si>
  <si>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</si>
  <si>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</si>
  <si>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</si>
  <si>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</si>
  <si>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</si>
  <si>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</si>
  <si>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</si>
  <si>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</si>
  <si>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</si>
  <si>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</si>
  <si>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</si>
  <si>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</si>
  <si>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</si>
  <si>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</si>
  <si>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</si>
  <si>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</si>
  <si>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</si>
  <si>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</si>
  <si>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</si>
  <si>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</si>
  <si>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</si>
  <si>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</si>
  <si>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</si>
  <si>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</si>
  <si>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</si>
  <si>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</si>
  <si>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</si>
  <si>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</si>
  <si>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</si>
  <si>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</si>
  <si>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</si>
  <si>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</si>
  <si>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</si>
  <si>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</si>
  <si>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</si>
  <si>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</si>
  <si>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</si>
  <si>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</si>
  <si>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</si>
  <si>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</si>
  <si>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</si>
  <si>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</si>
  <si>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</si>
  <si>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</si>
  <si>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</si>
  <si>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</si>
  <si>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</si>
  <si>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</si>
  <si>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</si>
  <si>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</si>
  <si>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</si>
  <si>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</si>
  <si>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</si>
  <si>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</si>
  <si>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</si>
  <si>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</si>
  <si>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</si>
  <si>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</si>
  <si>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</si>
  <si>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</si>
  <si>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</si>
  <si>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</si>
  <si>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</si>
  <si>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</si>
  <si>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</si>
  <si>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</si>
  <si>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</si>
  <si>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</si>
  <si>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</si>
  <si>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</si>
  <si>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</si>
  <si>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</si>
  <si>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</si>
  <si>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</si>
  <si>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</si>
  <si>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</si>
  <si>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</si>
  <si>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</si>
  <si>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</si>
  <si>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</si>
  <si>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</si>
  <si>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</si>
  <si>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</si>
  <si>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</si>
  <si>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</si>
  <si>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</si>
  <si>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</si>
  <si>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</si>
  <si>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</si>
  <si>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</si>
  <si>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</si>
  <si>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</si>
  <si>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</si>
  <si>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</si>
  <si>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</si>
  <si>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</si>
  <si>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</si>
  <si>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</si>
  <si>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</si>
  <si>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</si>
  <si>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</si>
  <si>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</si>
  <si>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</si>
  <si>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</si>
  <si>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</si>
  <si>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</si>
  <si>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</si>
  <si>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</si>
  <si>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</si>
  <si>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</si>
  <si>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</si>
  <si>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</si>
  <si>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</si>
  <si>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</si>
  <si>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</si>
  <si>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</si>
  <si>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</si>
  <si>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</si>
  <si>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</si>
  <si>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</si>
  <si>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</si>
  <si>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</si>
  <si>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</si>
  <si>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</si>
  <si>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</si>
  <si>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</si>
  <si>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</si>
  <si>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</si>
  <si>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</si>
  <si>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</si>
  <si>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</si>
  <si>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</si>
  <si>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</si>
  <si>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</si>
  <si>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</si>
  <si>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</si>
  <si>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</si>
  <si>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</si>
  <si>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</si>
  <si>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</si>
  <si>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</si>
  <si>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</si>
  <si>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</si>
  <si>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</si>
  <si>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</si>
  <si>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</si>
  <si>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</si>
  <si>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</si>
  <si>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</si>
  <si>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</si>
  <si>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</si>
  <si>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</si>
  <si>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</si>
  <si>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</si>
  <si>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</si>
  <si>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</si>
  <si>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</si>
  <si>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</si>
  <si>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</si>
  <si>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</si>
  <si>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</si>
  <si>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</si>
  <si>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</si>
  <si>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</si>
  <si>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</si>
  <si>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</si>
  <si>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</si>
  <si>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</si>
  <si>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</si>
  <si>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</si>
  <si>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</si>
  <si>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</si>
  <si>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</si>
  <si>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</si>
  <si>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</si>
  <si>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</si>
  <si>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</si>
  <si>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</si>
  <si>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</si>
  <si>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</si>
  <si>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</si>
  <si>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</si>
  <si>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</si>
  <si>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</si>
  <si>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</si>
  <si>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</si>
  <si>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</si>
  <si>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</si>
  <si>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</si>
  <si>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</si>
  <si>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</si>
  <si>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</si>
  <si>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</si>
  <si>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</si>
  <si>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</si>
  <si>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</si>
  <si>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</si>
  <si>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</si>
  <si>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</si>
  <si>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</si>
  <si>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</si>
  <si>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</si>
  <si>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</si>
  <si>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</si>
  <si>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</si>
  <si>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</si>
  <si>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</si>
  <si>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</si>
  <si>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</si>
  <si>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</si>
  <si>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</si>
  <si>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</si>
  <si>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</si>
  <si>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</si>
  <si>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</si>
  <si>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</si>
  <si>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</si>
  <si>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</si>
  <si>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</si>
  <si>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</si>
  <si>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</si>
  <si>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</si>
  <si>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</si>
  <si>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</si>
  <si>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</si>
  <si>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</si>
  <si>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</si>
  <si>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</si>
  <si>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</si>
  <si>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</si>
  <si>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</si>
  <si>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</si>
  <si>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</si>
  <si>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</si>
  <si>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</si>
  <si>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</si>
  <si>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</si>
  <si>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</si>
  <si>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</si>
  <si>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</si>
  <si>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</si>
  <si>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</si>
  <si>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</si>
  <si>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</si>
  <si>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</si>
  <si>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</si>
  <si>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</si>
  <si>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</si>
  <si>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</si>
  <si>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</si>
  <si>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</si>
  <si>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</si>
  <si>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</si>
  <si>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</si>
  <si>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</si>
  <si>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</si>
  <si>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</si>
  <si>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</si>
  <si>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</si>
  <si>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</si>
  <si>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</si>
  <si>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</si>
  <si>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</si>
  <si>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</si>
  <si>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</si>
  <si>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</si>
  <si>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</si>
  <si>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</si>
  <si>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</si>
  <si>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</si>
  <si>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</si>
  <si>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</si>
  <si>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</si>
  <si>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</si>
  <si>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</si>
  <si>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</si>
  <si>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</si>
  <si>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</si>
  <si>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</si>
  <si>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</si>
  <si>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</si>
  <si>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</si>
  <si>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</si>
  <si>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</si>
  <si>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</si>
  <si>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</si>
  <si>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</si>
  <si>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</si>
  <si>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</si>
  <si>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</si>
  <si>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</si>
  <si>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</si>
  <si>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</si>
  <si>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</si>
  <si>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</si>
  <si>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</si>
  <si>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</si>
  <si>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</si>
  <si>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</si>
  <si>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</si>
  <si>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</si>
  <si>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</si>
  <si>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</si>
  <si>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</si>
  <si>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</si>
  <si>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</si>
  <si>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</si>
  <si>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</si>
  <si>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</si>
  <si>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</si>
  <si>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</si>
  <si>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</si>
  <si>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</si>
  <si>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</si>
  <si>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</si>
  <si>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</si>
  <si>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</si>
  <si>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</si>
  <si>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</si>
  <si>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</si>
  <si>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</si>
  <si>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</si>
  <si>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</si>
  <si>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</si>
  <si>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</si>
  <si>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</si>
  <si>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</si>
  <si>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</si>
  <si>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</si>
  <si>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</si>
  <si>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</si>
  <si>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</si>
  <si>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</si>
  <si>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</si>
  <si>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</si>
  <si>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</si>
  <si>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</si>
  <si>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</si>
  <si>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</si>
  <si>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</si>
  <si>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</si>
  <si>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</si>
  <si>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</si>
  <si>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</si>
  <si>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</si>
  <si>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</si>
  <si>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</si>
  <si>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</si>
  <si>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</si>
  <si>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</si>
  <si>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</si>
  <si>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</si>
  <si>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</si>
  <si>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</si>
  <si>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</si>
  <si>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</si>
  <si>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</si>
  <si>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</si>
  <si>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</si>
  <si>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</si>
  <si>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</si>
  <si>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</si>
  <si>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</si>
  <si>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</si>
  <si>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</si>
  <si>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</si>
  <si>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</si>
  <si>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</si>
  <si>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</si>
  <si>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</si>
  <si>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</si>
  <si>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</si>
  <si>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</si>
  <si>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</si>
  <si>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</si>
  <si>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</si>
  <si>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</si>
  <si>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</si>
  <si>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</si>
  <si>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</si>
  <si>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</si>
  <si>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</si>
  <si>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</si>
  <si>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</si>
  <si>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</si>
  <si>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</si>
  <si>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</si>
  <si>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</si>
  <si>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</si>
  <si>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</si>
  <si>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</si>
  <si>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</si>
  <si>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</si>
  <si>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</si>
  <si>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</si>
  <si>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</si>
  <si>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</si>
  <si>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</si>
  <si>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</si>
  <si>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</si>
  <si>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</si>
  <si>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</si>
  <si>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</si>
  <si>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</si>
  <si>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</si>
  <si>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</si>
  <si>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</si>
  <si>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</si>
  <si>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</si>
  <si>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</si>
  <si>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</si>
  <si>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</si>
  <si>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</si>
  <si>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</si>
  <si>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</si>
  <si>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</si>
  <si>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</si>
  <si>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</si>
  <si>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</si>
  <si>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</si>
  <si>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</si>
  <si>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</si>
  <si>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</si>
  <si>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</si>
  <si>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</si>
  <si>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</si>
  <si>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</si>
  <si>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</si>
  <si>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</si>
  <si>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</si>
  <si>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</si>
  <si>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</si>
  <si>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</si>
  <si>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</si>
  <si>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</si>
  <si>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</si>
  <si>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</si>
  <si>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</si>
  <si>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</si>
  <si>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</si>
  <si>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</si>
  <si>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</si>
  <si>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</si>
  <si>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</si>
  <si>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</si>
  <si>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</si>
  <si>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</si>
  <si>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</si>
  <si>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</si>
  <si>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</si>
  <si>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</si>
  <si>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</si>
  <si>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</si>
  <si>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</si>
  <si>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</si>
  <si>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</si>
  <si>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</si>
  <si>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</si>
  <si>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</si>
  <si>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</si>
  <si>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</si>
  <si>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</si>
  <si>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</si>
  <si>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</si>
  <si>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</si>
  <si>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</si>
  <si>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</si>
  <si>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</si>
  <si>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</si>
  <si>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</si>
  <si>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</si>
  <si>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</si>
  <si>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</si>
  <si>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</si>
  <si>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</si>
  <si>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</si>
  <si>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</si>
  <si>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</si>
  <si>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</si>
  <si>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</si>
  <si>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</si>
  <si>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</si>
  <si>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</si>
  <si>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</si>
  <si>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</si>
  <si>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</si>
  <si>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</si>
  <si>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</si>
  <si>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</si>
  <si>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</si>
  <si>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</si>
  <si>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</si>
  <si>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</si>
  <si>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</si>
  <si>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</si>
  <si>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</si>
  <si>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</si>
  <si>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</si>
  <si>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</si>
  <si>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</si>
  <si>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</si>
  <si>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</si>
  <si>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</si>
  <si>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</si>
  <si>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</si>
  <si>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</si>
  <si>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</si>
  <si>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</si>
  <si>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</si>
  <si>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</si>
  <si>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</si>
  <si>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</si>
  <si>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</si>
  <si>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</si>
  <si>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</si>
  <si>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</si>
  <si>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</si>
  <si>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</si>
  <si>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</si>
  <si>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</si>
  <si>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</si>
  <si>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</si>
  <si>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</si>
  <si>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</si>
  <si>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</si>
  <si>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</si>
  <si>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</si>
  <si>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</si>
  <si>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</si>
  <si>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</si>
  <si>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</si>
  <si>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</si>
  <si>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</si>
  <si>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</si>
  <si>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</si>
  <si>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</si>
  <si>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</si>
  <si>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</si>
  <si>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</si>
  <si>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</si>
  <si>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</si>
  <si>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</si>
  <si>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</si>
  <si>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</si>
  <si>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</si>
  <si>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</si>
  <si>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</si>
  <si>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</si>
  <si>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</si>
  <si>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</si>
  <si>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</si>
  <si>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</si>
  <si>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</si>
  <si>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</si>
  <si>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</si>
  <si>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</si>
  <si>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</si>
  <si>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</si>
  <si>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</si>
  <si>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</si>
  <si>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</si>
  <si>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</si>
  <si>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</si>
  <si>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</si>
  <si>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</si>
  <si>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</si>
  <si>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</si>
  <si>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</si>
  <si>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</si>
  <si>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</si>
  <si>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</si>
  <si>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</si>
  <si>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</si>
  <si>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</si>
  <si>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</si>
  <si>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</si>
  <si>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</si>
  <si>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</si>
  <si>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</si>
  <si>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</si>
  <si>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</si>
  <si>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</si>
  <si>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</si>
  <si>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</si>
  <si>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</si>
  <si>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</si>
  <si>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</si>
  <si>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</si>
  <si>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</si>
  <si>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</si>
  <si>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</si>
  <si>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</si>
  <si>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</si>
  <si>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</si>
  <si>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</si>
  <si>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</si>
  <si>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</si>
  <si>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</si>
  <si>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</si>
  <si>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</si>
  <si>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</si>
  <si>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</si>
  <si>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</si>
  <si>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</si>
  <si>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</si>
  <si>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</si>
  <si>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</si>
  <si>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</si>
  <si>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</si>
  <si>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</si>
  <si>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</si>
  <si>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</si>
  <si>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</si>
  <si>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</si>
  <si>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</si>
  <si>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</si>
  <si>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</si>
  <si>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</si>
  <si>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</si>
  <si>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</si>
  <si>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</si>
  <si>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</si>
  <si>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</si>
  <si>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</si>
  <si>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</si>
  <si>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</si>
  <si>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</si>
  <si>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</si>
  <si>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</si>
  <si>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</si>
  <si>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</si>
  <si>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</si>
  <si>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</si>
  <si>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</si>
  <si>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</si>
  <si>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</si>
  <si>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</si>
  <si>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</si>
  <si>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</si>
  <si>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</si>
  <si>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</si>
  <si>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</si>
  <si>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</si>
  <si>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</si>
  <si>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</si>
  <si>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</si>
  <si>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</si>
  <si>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</si>
  <si>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</si>
  <si>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</si>
  <si>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</si>
  <si>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</si>
  <si>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</si>
  <si>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</si>
  <si>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</si>
  <si>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</si>
  <si>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</si>
  <si>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</si>
  <si>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</si>
  <si>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</si>
  <si>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</si>
  <si>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</si>
  <si>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</si>
  <si>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</si>
  <si>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</si>
  <si>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</si>
  <si>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</si>
  <si>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</si>
  <si>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</si>
  <si>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</si>
  <si>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</si>
  <si>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</si>
  <si>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</si>
  <si>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</si>
  <si>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</si>
  <si>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</si>
  <si>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</si>
  <si>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</si>
  <si>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</si>
  <si>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</si>
  <si>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</si>
  <si>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</si>
  <si>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</si>
  <si>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</si>
  <si>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</si>
  <si>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</si>
  <si>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</si>
  <si>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</si>
  <si>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</si>
  <si>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</si>
  <si>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</si>
  <si>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</si>
  <si>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</si>
  <si>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</si>
  <si>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</si>
  <si>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</si>
  <si>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</si>
  <si>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</si>
  <si>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</si>
  <si>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</si>
  <si>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</si>
  <si>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</si>
  <si>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</si>
  <si>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</si>
  <si>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</si>
  <si>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</si>
  <si>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</si>
  <si>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</si>
  <si>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</si>
  <si>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</si>
  <si>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</si>
  <si>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</si>
  <si>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</si>
  <si>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</si>
  <si>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</si>
  <si>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</si>
  <si>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</si>
  <si>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</si>
  <si>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</si>
  <si>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</si>
  <si>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</si>
  <si>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</si>
  <si>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</si>
  <si>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</si>
  <si>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</si>
  <si>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</si>
  <si>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</si>
  <si>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</si>
  <si>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</si>
  <si>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</si>
  <si>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</si>
  <si>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</si>
  <si>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</si>
  <si>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</si>
  <si>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</si>
  <si>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</si>
  <si>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</si>
  <si>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</si>
  <si>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</si>
  <si>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</si>
  <si>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</si>
  <si>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</si>
  <si>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</si>
  <si>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</si>
  <si>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</si>
  <si>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</si>
  <si>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</si>
  <si>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</si>
  <si>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</si>
  <si>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</si>
  <si>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</si>
  <si>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</si>
  <si>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</si>
  <si>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</si>
  <si>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</si>
  <si>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</si>
  <si>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</si>
  <si>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</si>
  <si>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</si>
  <si>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</si>
  <si>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</si>
  <si>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</si>
  <si>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</si>
  <si>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</si>
  <si>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</si>
  <si>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</si>
  <si>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</si>
  <si>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</si>
  <si>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</si>
  <si>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</si>
  <si>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</si>
  <si>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</si>
  <si>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</si>
  <si>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</si>
  <si>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</si>
  <si>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</si>
  <si>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</si>
  <si>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</si>
  <si>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</si>
  <si>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</si>
  <si>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</si>
  <si>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</si>
  <si>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</si>
  <si>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</si>
  <si>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</si>
  <si>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</si>
  <si>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</si>
  <si>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</si>
  <si>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</si>
  <si>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</si>
  <si>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</si>
  <si>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</si>
  <si>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</si>
  <si>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</si>
  <si>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</si>
  <si>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</si>
  <si>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</si>
  <si>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</si>
  <si>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</si>
  <si>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</si>
  <si>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</si>
  <si>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</si>
  <si>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</si>
  <si>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</si>
  <si>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</si>
  <si>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</si>
  <si>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</si>
  <si>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</si>
  <si>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</si>
  <si>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</si>
  <si>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</si>
  <si>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</si>
  <si>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</si>
  <si>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</si>
  <si>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</si>
  <si>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</si>
  <si>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</si>
  <si>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</si>
  <si>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</si>
  <si>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</si>
  <si>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</si>
  <si>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</si>
  <si>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</si>
  <si>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</si>
  <si>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</si>
  <si>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</si>
  <si>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</si>
  <si>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</si>
  <si>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</si>
  <si>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</si>
  <si>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</si>
  <si>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</si>
  <si>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</si>
  <si>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</si>
  <si>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</si>
  <si>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</si>
  <si>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</si>
  <si>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</si>
  <si>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</si>
  <si>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</si>
  <si>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</si>
  <si>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</si>
  <si>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</si>
  <si>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</si>
  <si>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</si>
  <si>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</si>
  <si>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</si>
  <si>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</si>
  <si>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</si>
  <si>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</si>
  <si>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</si>
  <si>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</si>
  <si>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</si>
  <si>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</si>
  <si>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</si>
  <si>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</si>
  <si>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</si>
  <si>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</si>
  <si>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</si>
  <si>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</si>
  <si>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</si>
  <si>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</si>
  <si>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</si>
  <si>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</si>
  <si>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</si>
  <si>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</si>
  <si>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</si>
  <si>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</si>
  <si>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</si>
  <si>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</si>
  <si>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</si>
  <si>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</si>
  <si>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</si>
  <si>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</si>
  <si>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</si>
  <si>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</si>
  <si>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</si>
  <si>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</si>
  <si>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</si>
  <si>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</si>
  <si>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</si>
  <si>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</si>
  <si>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</si>
  <si>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</si>
  <si>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</si>
  <si>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</si>
  <si>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</si>
  <si>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</si>
  <si>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</si>
  <si>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</si>
  <si>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</si>
  <si>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</si>
  <si>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</si>
  <si>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</si>
  <si>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</si>
  <si>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</si>
  <si>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</si>
  <si>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</si>
  <si>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</si>
  <si>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</si>
  <si>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</si>
  <si>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</si>
  <si>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</si>
  <si>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</si>
  <si>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</si>
  <si>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</si>
  <si>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</si>
  <si>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</si>
  <si>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</si>
  <si>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</si>
  <si>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</si>
  <si>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</si>
  <si>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</si>
  <si>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</si>
  <si>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</si>
  <si>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</si>
  <si>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</si>
  <si>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</si>
  <si>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</si>
  <si>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</si>
  <si>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</si>
  <si>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</si>
  <si>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</si>
  <si>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</si>
  <si>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</si>
  <si>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</si>
  <si>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</si>
  <si>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</si>
  <si>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</si>
  <si>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</si>
  <si>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</si>
  <si>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</si>
  <si>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</si>
  <si>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</si>
  <si>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</si>
  <si>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</si>
  <si>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</si>
  <si>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</si>
  <si>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</si>
  <si>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</si>
  <si>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</si>
  <si>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</si>
  <si>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</si>
  <si>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</si>
  <si>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</si>
  <si>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</si>
  <si>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</si>
  <si>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</si>
  <si>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</si>
  <si>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</si>
  <si>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</si>
  <si>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</si>
  <si>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</si>
  <si>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</si>
  <si>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</si>
  <si>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</si>
  <si>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</si>
  <si>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</si>
  <si>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</si>
  <si>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</si>
  <si>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</si>
  <si>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</si>
  <si>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</si>
  <si>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</si>
  <si>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</si>
  <si>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</si>
  <si>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</si>
  <si>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</si>
  <si>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</si>
  <si>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</si>
  <si>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</si>
  <si>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</si>
  <si>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</si>
  <si>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</si>
  <si>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</si>
  <si>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</si>
  <si>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</si>
  <si>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</si>
  <si>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</si>
  <si>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</si>
  <si>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</si>
  <si>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</si>
  <si>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</si>
  <si>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</si>
  <si>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</si>
  <si>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</si>
  <si>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</si>
  <si>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</si>
  <si>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</si>
  <si>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</si>
  <si>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</si>
  <si>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</si>
  <si>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</si>
  <si>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</si>
  <si>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</si>
  <si>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</si>
  <si>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</si>
  <si>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</si>
  <si>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</si>
  <si>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</si>
  <si>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</si>
  <si>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</si>
  <si>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</si>
  <si>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</si>
  <si>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</si>
  <si>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</si>
  <si>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</si>
  <si>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</si>
  <si>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</si>
  <si>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</si>
  <si>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</si>
  <si>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</si>
  <si>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</si>
  <si>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</si>
  <si>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</si>
  <si>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</si>
  <si>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</si>
  <si>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</si>
  <si>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</si>
  <si>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</si>
  <si>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</si>
  <si>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</si>
  <si>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</si>
  <si>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</si>
  <si>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</si>
  <si>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</si>
  <si>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</si>
  <si>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</si>
  <si>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</si>
  <si>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</si>
  <si>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</si>
  <si>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</si>
  <si>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</si>
  <si>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</si>
  <si>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</si>
  <si>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</si>
  <si>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</si>
  <si>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</si>
  <si>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</si>
  <si>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</si>
  <si>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</si>
  <si>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</si>
  <si>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</si>
  <si>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</si>
  <si>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</si>
  <si>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</si>
  <si>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</si>
  <si>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</si>
  <si>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</si>
  <si>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</si>
  <si>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</si>
  <si>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</si>
  <si>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</si>
  <si>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</si>
  <si>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</si>
  <si>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</si>
  <si>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</si>
  <si>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</si>
  <si>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</si>
  <si>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</si>
  <si>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</si>
  <si>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</si>
  <si>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</si>
  <si>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</si>
  <si>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</si>
  <si>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</si>
  <si>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</si>
  <si>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</si>
  <si>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</si>
  <si>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</si>
  <si>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</si>
  <si>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</si>
  <si>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</si>
  <si>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</si>
  <si>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</si>
  <si>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</si>
  <si>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</si>
  <si>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</si>
  <si>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</si>
  <si>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</si>
  <si>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</si>
  <si>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</si>
  <si>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</si>
  <si>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</si>
  <si>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</si>
  <si>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</si>
  <si>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</si>
  <si>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</si>
  <si>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</si>
  <si>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</si>
  <si>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</si>
  <si>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</si>
  <si>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</si>
  <si>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</si>
  <si>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</si>
  <si>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</si>
  <si>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</si>
  <si>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</si>
  <si>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</si>
  <si>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</si>
  <si>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</si>
  <si>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</si>
  <si>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</si>
  <si>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</si>
  <si>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</si>
  <si>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</si>
  <si>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</si>
  <si>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</si>
  <si>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</si>
  <si>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</si>
  <si>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</si>
  <si>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</si>
  <si>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</si>
  <si>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</si>
  <si>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</si>
  <si>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</si>
  <si>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</si>
  <si>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</si>
  <si>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</si>
  <si>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</si>
  <si>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</si>
  <si>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</si>
  <si>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</si>
  <si>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</si>
  <si>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</si>
  <si>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</si>
  <si>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</si>
  <si>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</si>
  <si>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</si>
  <si>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</si>
  <si>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</si>
  <si>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</si>
  <si>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</si>
  <si>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</si>
  <si>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</si>
  <si>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</si>
  <si>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</si>
  <si>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</si>
  <si>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</si>
  <si>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</si>
  <si>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</si>
  <si>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</si>
  <si>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</si>
  <si>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</si>
  <si>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</si>
  <si>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</si>
  <si>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</si>
  <si>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</si>
  <si>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</si>
  <si>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</si>
  <si>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</si>
  <si>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</si>
  <si>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</si>
  <si>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</si>
  <si>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</si>
  <si>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</si>
  <si>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</si>
  <si>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</si>
  <si>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</si>
  <si>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</si>
  <si>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</si>
  <si>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</si>
  <si>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</si>
  <si>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</si>
  <si>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</si>
  <si>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</si>
  <si>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</si>
  <si>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</si>
  <si>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</si>
  <si>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</si>
  <si>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</si>
  <si>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</si>
  <si>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</si>
  <si>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</si>
  <si>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</si>
  <si>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</si>
  <si>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</si>
  <si>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</si>
  <si>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</si>
  <si>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</si>
  <si>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</si>
  <si>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</si>
  <si>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</si>
  <si>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</si>
  <si>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</si>
  <si>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</si>
  <si>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</si>
  <si>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</si>
  <si>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</si>
  <si>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</si>
  <si>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</si>
  <si>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</si>
  <si>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</si>
  <si>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</si>
  <si>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</si>
  <si>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</si>
  <si>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</si>
  <si>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</si>
  <si>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</si>
  <si>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</si>
  <si>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</si>
  <si>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</si>
  <si>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</si>
  <si>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</si>
  <si>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</si>
  <si>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</si>
  <si>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</si>
  <si>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</si>
  <si>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</si>
  <si>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</si>
  <si>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</si>
  <si>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</si>
  <si>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</si>
  <si>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</si>
  <si>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</si>
  <si>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</si>
  <si>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</si>
  <si>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</si>
  <si>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</si>
  <si>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</si>
  <si>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</si>
  <si>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</si>
  <si>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</si>
  <si>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</si>
  <si>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</si>
  <si>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</si>
  <si>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</si>
  <si>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</si>
  <si>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</si>
  <si>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</si>
  <si>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</si>
  <si>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</si>
  <si>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</si>
  <si>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</si>
  <si>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</si>
  <si>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</si>
  <si>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</si>
  <si>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</si>
  <si>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</si>
  <si>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</si>
  <si>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</si>
  <si>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</si>
  <si>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</si>
  <si>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</si>
  <si>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</si>
  <si>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</si>
  <si>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</si>
  <si>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</si>
  <si>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</si>
  <si>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</si>
  <si>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</si>
  <si>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</si>
  <si>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</si>
  <si>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</si>
  <si>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</si>
  <si>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</si>
  <si>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</si>
  <si>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</si>
  <si>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</si>
  <si>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</si>
  <si>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</si>
  <si>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</si>
  <si>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</si>
  <si>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</si>
  <si>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</si>
  <si>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</si>
  <si>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</si>
  <si>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</si>
  <si>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</si>
  <si>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</si>
  <si>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</si>
  <si>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</si>
  <si>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</si>
  <si>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</si>
  <si>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</si>
  <si>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</si>
  <si>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</si>
  <si>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</si>
  <si>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</si>
  <si>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</si>
  <si>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</si>
  <si>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</si>
  <si>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</si>
  <si>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</si>
  <si>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</si>
  <si>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</si>
  <si>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</si>
  <si>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</si>
  <si>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</si>
  <si>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</si>
  <si>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</si>
  <si>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</si>
  <si>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</si>
  <si>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</si>
  <si>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</si>
  <si>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</si>
  <si>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</si>
  <si>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</si>
  <si>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</si>
  <si>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</si>
  <si>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</si>
  <si>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</si>
  <si>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</si>
  <si>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</si>
  <si>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</si>
  <si>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</si>
  <si>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</si>
  <si>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</si>
  <si>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</si>
  <si>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</si>
  <si>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</si>
  <si>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</si>
  <si>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</si>
  <si>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</si>
  <si>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</si>
  <si>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</si>
  <si>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</si>
  <si>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</si>
  <si>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</si>
  <si>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</si>
  <si>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</si>
  <si>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</si>
  <si>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</si>
  <si>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</si>
  <si>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</si>
  <si>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</si>
  <si>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</si>
  <si>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</si>
  <si>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</si>
  <si>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</si>
  <si>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</si>
  <si>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</si>
  <si>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</si>
  <si>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</si>
  <si>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</si>
  <si>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</si>
  <si>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</si>
  <si>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</si>
  <si>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</si>
  <si>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</si>
  <si>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</si>
  <si>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</si>
  <si>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</si>
  <si>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</si>
  <si>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</si>
  <si>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</si>
  <si>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</si>
  <si>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</si>
  <si>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</si>
  <si>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</si>
  <si>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</si>
  <si>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</si>
  <si>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</si>
  <si>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</si>
  <si>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</si>
  <si>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</si>
  <si>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</si>
  <si>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</si>
  <si>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</si>
  <si>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</si>
  <si>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</si>
  <si>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</si>
  <si>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</si>
  <si>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</si>
  <si>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</si>
  <si>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</si>
  <si>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</si>
  <si>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</si>
  <si>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</si>
  <si>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</si>
  <si>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</si>
  <si>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</si>
  <si>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</si>
  <si>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</si>
  <si>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</si>
  <si>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</si>
  <si>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</si>
  <si>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</si>
  <si>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</si>
  <si>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</si>
  <si>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</si>
  <si>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</si>
  <si>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</si>
  <si>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</si>
  <si>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</si>
  <si>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</si>
  <si>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</si>
  <si>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</si>
  <si>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</si>
  <si>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</si>
  <si>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</si>
  <si>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</si>
  <si>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</si>
  <si>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</si>
  <si>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</si>
  <si>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</si>
  <si>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</si>
  <si>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</si>
  <si>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</si>
  <si>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</si>
  <si>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</si>
  <si>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</si>
  <si>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</si>
  <si>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</si>
  <si>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</si>
  <si>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</si>
  <si>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</si>
  <si>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</si>
  <si>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</si>
  <si>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</si>
  <si>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</si>
  <si>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</si>
  <si>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</si>
  <si>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</si>
  <si>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</si>
  <si>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</si>
  <si>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</si>
  <si>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</si>
  <si>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</si>
  <si>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</si>
  <si>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</si>
  <si>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</si>
  <si>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</si>
  <si>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</si>
  <si>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</si>
  <si>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</si>
  <si>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</si>
  <si>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</si>
  <si>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</si>
  <si>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</si>
  <si>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</si>
  <si>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</si>
  <si>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</si>
  <si>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</si>
  <si>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</si>
  <si>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</si>
  <si>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</si>
  <si>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</si>
  <si>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</si>
  <si>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</si>
  <si>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</si>
  <si>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</si>
  <si>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</si>
  <si>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</si>
  <si>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</si>
  <si>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</si>
  <si>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</si>
  <si>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</si>
  <si>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</si>
  <si>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</si>
  <si>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</si>
  <si>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</si>
  <si>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</si>
  <si>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</si>
  <si>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</si>
  <si>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</si>
  <si>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</si>
  <si>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</si>
  <si>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</si>
  <si>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</si>
  <si>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</si>
  <si>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</si>
  <si>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</si>
  <si>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</si>
  <si>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</si>
  <si>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</si>
  <si>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</si>
  <si>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</si>
  <si>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</si>
  <si>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</si>
  <si>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</si>
  <si>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</si>
  <si>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</si>
  <si>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</si>
  <si>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</si>
  <si>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</si>
  <si>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</si>
  <si>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</si>
  <si>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</si>
  <si>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</si>
  <si>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</si>
  <si>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</si>
  <si>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</si>
  <si>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</si>
  <si>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</si>
  <si>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</si>
  <si>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</si>
  <si>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</si>
  <si>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</si>
  <si>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</si>
  <si>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</si>
  <si>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</si>
  <si>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</si>
  <si>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</si>
  <si>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</si>
  <si>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</si>
  <si>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</si>
  <si>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</si>
  <si>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</si>
  <si>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</si>
  <si>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</si>
  <si>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</si>
  <si>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</si>
  <si>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</si>
  <si>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</si>
  <si>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</si>
  <si>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</si>
  <si>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</si>
  <si>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</si>
  <si>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</si>
  <si>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</si>
  <si>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</si>
  <si>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</si>
  <si>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</si>
  <si>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</si>
  <si>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</si>
  <si>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</si>
  <si>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</si>
  <si>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</si>
  <si>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</si>
  <si>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</si>
  <si>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</si>
  <si>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</si>
  <si>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</si>
  <si>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</si>
  <si>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</si>
  <si>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</si>
  <si>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</si>
  <si>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</si>
  <si>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</si>
  <si>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</si>
  <si>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</si>
  <si>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</si>
  <si>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</si>
  <si>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</si>
  <si>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</si>
  <si>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</si>
  <si>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</si>
  <si>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</si>
  <si>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</si>
  <si>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</si>
  <si>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</si>
  <si>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</si>
  <si>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</si>
  <si>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</si>
  <si>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</si>
  <si>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</si>
  <si>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</si>
  <si>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</si>
  <si>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</si>
  <si>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</si>
  <si>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</si>
  <si>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</si>
  <si>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</si>
  <si>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</si>
  <si>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</si>
  <si>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</si>
  <si>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</si>
  <si>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</si>
  <si>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</si>
  <si>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</si>
  <si>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</si>
  <si>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</si>
  <si>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</si>
  <si>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</si>
  <si>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</si>
  <si>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</si>
  <si>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</si>
  <si>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</si>
  <si>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</si>
  <si>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</si>
  <si>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</si>
  <si>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</si>
  <si>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</si>
  <si>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</si>
  <si>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</si>
  <si>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</si>
  <si>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</si>
  <si>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</si>
  <si>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</si>
  <si>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</si>
  <si>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</si>
  <si>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</si>
  <si>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</si>
  <si>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</si>
  <si>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</si>
  <si>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</si>
  <si>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</si>
  <si>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</si>
  <si>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</si>
  <si>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</si>
  <si>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</si>
  <si>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</si>
  <si>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</si>
  <si>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</si>
  <si>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</si>
  <si>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</si>
  <si>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</si>
  <si>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</si>
  <si>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</si>
  <si>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</si>
  <si>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</si>
  <si>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</si>
  <si>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</si>
  <si>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</si>
  <si>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</si>
  <si>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</si>
  <si>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</si>
  <si>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</si>
  <si>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</si>
  <si>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</si>
  <si>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</si>
  <si>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</si>
  <si>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</si>
  <si>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</si>
  <si>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</si>
  <si>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</si>
  <si>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</si>
  <si>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</si>
  <si>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</si>
  <si>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</si>
  <si>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</si>
  <si>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</si>
  <si>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</si>
  <si>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</si>
  <si>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</si>
  <si>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</si>
  <si>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</si>
  <si>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</si>
  <si>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</si>
  <si>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</si>
  <si>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</si>
  <si>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</si>
  <si>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</si>
  <si>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</si>
  <si>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</si>
  <si>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</si>
  <si>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</si>
  <si>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</si>
  <si>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</si>
  <si>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</si>
  <si>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</si>
  <si>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</si>
  <si>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</si>
  <si>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</si>
  <si>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</si>
  <si>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</si>
  <si>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</si>
  <si>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</si>
  <si>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</si>
  <si>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</si>
  <si>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</si>
  <si>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</si>
  <si>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</si>
  <si>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</si>
  <si>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</si>
  <si>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</si>
  <si>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</si>
  <si>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</si>
  <si>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</si>
  <si>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</si>
  <si>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</si>
  <si>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</si>
  <si>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</si>
  <si>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</si>
  <si>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</si>
  <si>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</si>
  <si>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</si>
  <si>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</si>
  <si>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</si>
  <si>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</si>
  <si>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</si>
  <si>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</si>
  <si>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</si>
  <si>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</si>
  <si>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</si>
  <si>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</si>
  <si>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</si>
  <si>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</si>
  <si>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</si>
  <si>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</si>
  <si>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</si>
  <si>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</si>
  <si>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</si>
  <si>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</si>
  <si>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</si>
  <si>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</si>
  <si>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</si>
  <si>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</si>
  <si>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</si>
  <si>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</si>
  <si>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</si>
  <si>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</si>
  <si>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</si>
  <si>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</si>
  <si>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</si>
  <si>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</si>
  <si>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</si>
  <si>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</si>
  <si>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</si>
  <si>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</si>
  <si>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</si>
  <si>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</si>
  <si>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</si>
  <si>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</si>
  <si>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</si>
  <si>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</si>
  <si>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</si>
  <si>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</si>
  <si>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</si>
  <si>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</si>
  <si>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</si>
  <si>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</si>
  <si>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</si>
  <si>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</si>
  <si>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</si>
  <si>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</si>
  <si>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</si>
  <si>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</si>
  <si>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</si>
  <si>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</si>
  <si>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</si>
  <si>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</si>
  <si>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</si>
  <si>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</si>
  <si>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</si>
  <si>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</si>
  <si>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</si>
  <si>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</si>
  <si>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</si>
  <si>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</si>
  <si>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</si>
  <si>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</si>
  <si>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</si>
  <si>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</si>
  <si>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</si>
  <si>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</si>
  <si>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</si>
  <si>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</si>
  <si>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</si>
  <si>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</si>
  <si>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</si>
  <si>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</si>
  <si>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</si>
  <si>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</si>
  <si>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</si>
  <si>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</si>
  <si>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</si>
  <si>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</si>
  <si>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</si>
  <si>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</si>
  <si>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</si>
  <si>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</si>
  <si>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</si>
  <si>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</si>
  <si>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</si>
  <si>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</si>
  <si>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</si>
  <si>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</si>
  <si>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</si>
  <si>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</si>
  <si>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</si>
  <si>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</si>
  <si>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</si>
  <si>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</si>
  <si>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</si>
  <si>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</si>
  <si>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</si>
  <si>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</si>
  <si>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</si>
  <si>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</si>
  <si>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</si>
  <si>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</si>
  <si>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</si>
  <si>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</si>
  <si>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</si>
  <si>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</si>
  <si>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</si>
  <si>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</si>
  <si>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</si>
  <si>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</si>
  <si>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</si>
  <si>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</si>
  <si>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</si>
  <si>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</si>
  <si>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</si>
  <si>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</si>
  <si>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</si>
  <si>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</si>
  <si>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</si>
  <si>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</si>
  <si>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</si>
  <si>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</si>
  <si>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</si>
  <si>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</si>
  <si>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</si>
  <si>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</si>
  <si>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</si>
  <si>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</si>
  <si>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</si>
  <si>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</si>
  <si>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</si>
  <si>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</si>
  <si>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</si>
  <si>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</si>
  <si>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</si>
  <si>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</si>
  <si>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</si>
  <si>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</si>
  <si>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</si>
  <si>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</si>
  <si>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</si>
  <si>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</si>
  <si>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</si>
  <si>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</si>
  <si>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</si>
  <si>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</si>
  <si>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</si>
  <si>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</si>
  <si>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</si>
  <si>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</si>
  <si>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</si>
  <si>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</si>
  <si>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</si>
  <si>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</si>
  <si>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</si>
  <si>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</si>
  <si>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</si>
  <si>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</si>
  <si>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</si>
  <si>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</si>
  <si>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</si>
  <si>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</si>
  <si>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</si>
  <si>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</si>
  <si>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</si>
  <si>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</si>
  <si>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</si>
  <si>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</si>
  <si>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</si>
  <si>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</si>
  <si>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</si>
  <si>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</si>
  <si>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</si>
  <si>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</si>
  <si>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</si>
  <si>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</si>
  <si>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</si>
  <si>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</si>
  <si>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</si>
  <si>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</si>
  <si>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</si>
  <si>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</si>
  <si>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</si>
  <si>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</si>
  <si>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</si>
  <si>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</si>
  <si>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</si>
  <si>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</si>
  <si>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</si>
  <si>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</si>
  <si>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</si>
  <si>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</si>
  <si>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</si>
  <si>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</si>
  <si>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</si>
  <si>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</si>
  <si>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</si>
  <si>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</si>
  <si>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</si>
  <si>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</si>
  <si>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</si>
  <si>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</si>
  <si>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</si>
  <si>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</si>
  <si>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</si>
  <si>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</si>
  <si>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</si>
  <si>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</si>
  <si>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</si>
  <si>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</si>
  <si>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</si>
  <si>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</si>
  <si>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</si>
  <si>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</si>
  <si>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</si>
  <si>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</si>
  <si>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</si>
  <si>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</si>
  <si>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</si>
  <si>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</si>
  <si>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</si>
  <si>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</si>
  <si>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</si>
  <si>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</si>
  <si>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</si>
  <si>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</si>
  <si>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</si>
  <si>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</si>
  <si>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</si>
  <si>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</si>
  <si>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</si>
  <si>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</si>
  <si>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</si>
  <si>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</si>
  <si>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</si>
  <si>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</si>
  <si>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</si>
  <si>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</si>
  <si>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</si>
  <si>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</si>
  <si>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</si>
  <si>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</si>
  <si>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</si>
  <si>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</si>
  <si>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</si>
  <si>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</si>
  <si>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</si>
  <si>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</si>
  <si>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</si>
  <si>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</si>
  <si>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</si>
  <si>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</si>
  <si>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</si>
  <si>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</si>
  <si>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</si>
  <si>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</si>
  <si>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</si>
  <si>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</si>
  <si>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</si>
  <si>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</si>
  <si>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</si>
  <si>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</si>
  <si>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</si>
  <si>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</si>
  <si>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</si>
  <si>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</si>
  <si>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</si>
  <si>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</si>
  <si>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</si>
  <si>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</si>
  <si>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</si>
  <si>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</si>
  <si>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</si>
  <si>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</si>
  <si>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</si>
  <si>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</si>
  <si>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</si>
  <si>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</si>
  <si>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</si>
  <si>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</si>
  <si>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</si>
  <si>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</si>
  <si>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</si>
  <si>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</si>
  <si>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</si>
  <si>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</si>
  <si>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</si>
  <si>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</si>
  <si>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</si>
  <si>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</si>
  <si>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</si>
  <si>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</si>
  <si>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</si>
  <si>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</si>
  <si>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</si>
  <si>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</si>
  <si>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</si>
  <si>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</si>
  <si>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</si>
  <si>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</si>
  <si>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</si>
  <si>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</si>
  <si>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</si>
  <si>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</si>
  <si>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</si>
  <si>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</si>
  <si>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</si>
  <si>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</si>
  <si>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</si>
  <si>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</si>
  <si>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</si>
  <si>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</si>
  <si>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</si>
  <si>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</si>
  <si>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</si>
  <si>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</si>
  <si>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</si>
  <si>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</si>
  <si>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</si>
  <si>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</si>
  <si>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</si>
  <si>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</si>
  <si>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</si>
  <si>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</si>
  <si>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</si>
  <si>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</si>
  <si>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</si>
  <si>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</si>
  <si>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</si>
  <si>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</si>
  <si>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</si>
  <si>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</si>
  <si>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</si>
  <si>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</si>
  <si>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</si>
  <si>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</si>
  <si>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</si>
  <si>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</si>
  <si>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</si>
  <si>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</si>
  <si>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</si>
  <si>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</si>
  <si>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</si>
  <si>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</si>
  <si>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</si>
  <si>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</si>
  <si>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</si>
  <si>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</si>
  <si>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</si>
  <si>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</si>
  <si>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</si>
  <si>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</si>
  <si>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</si>
  <si>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</si>
  <si>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</si>
  <si>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</si>
  <si>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</si>
  <si>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</si>
  <si>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</si>
  <si>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</si>
  <si>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</si>
  <si>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</si>
  <si>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</si>
  <si>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</si>
  <si>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</si>
  <si>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</si>
  <si>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</si>
  <si>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</si>
  <si>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</si>
  <si>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</si>
  <si>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</si>
  <si>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</si>
  <si>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</si>
  <si>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</si>
  <si>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</si>
  <si>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</si>
  <si>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</si>
  <si>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</si>
  <si>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</si>
  <si>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</si>
  <si>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</si>
  <si>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</si>
  <si>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</si>
  <si>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</si>
  <si>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</si>
  <si>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</si>
  <si>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</si>
  <si>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</si>
  <si>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</si>
  <si>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</si>
  <si>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</si>
  <si>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</si>
  <si>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</si>
  <si>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</si>
  <si>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</si>
  <si>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</si>
  <si>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</si>
  <si>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</si>
  <si>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</si>
  <si>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</si>
  <si>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</si>
  <si>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</si>
  <si>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</si>
  <si>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</si>
  <si>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</si>
  <si>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</si>
  <si>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</si>
  <si>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</si>
  <si>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</si>
  <si>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</si>
  <si>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</si>
  <si>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</si>
  <si>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</si>
  <si>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</si>
  <si>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</si>
  <si>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</si>
  <si>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</si>
  <si>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</si>
  <si>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</si>
  <si>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</si>
  <si>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</si>
  <si>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</si>
  <si>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</si>
  <si>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</si>
  <si>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</si>
  <si>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</si>
  <si>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</si>
  <si>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</si>
  <si>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</si>
  <si>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</si>
  <si>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</si>
  <si>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</si>
  <si>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</si>
  <si>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</si>
  <si>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</si>
  <si>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</si>
  <si>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</si>
  <si>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</si>
  <si>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</si>
  <si>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</si>
  <si>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</si>
  <si>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</si>
  <si>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</si>
  <si>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</si>
  <si>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</si>
  <si>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</si>
  <si>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</si>
  <si>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</si>
  <si>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</si>
  <si>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</si>
  <si>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</si>
  <si>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</si>
  <si>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</si>
  <si>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</si>
  <si>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</si>
  <si>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</si>
  <si>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</si>
  <si>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</si>
  <si>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</si>
  <si>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</si>
  <si>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</si>
  <si>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</si>
  <si>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</si>
  <si>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</si>
  <si>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</si>
  <si>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</si>
  <si>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</si>
  <si>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</si>
  <si>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</si>
  <si>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</si>
  <si>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</si>
  <si>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</si>
  <si>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</si>
  <si>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</si>
  <si>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</si>
  <si>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</si>
  <si>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</si>
  <si>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</si>
  <si>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</si>
  <si>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</si>
  <si>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</si>
  <si>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</si>
  <si>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</si>
  <si>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</si>
  <si>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</si>
  <si>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</si>
  <si>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</si>
  <si>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</si>
  <si>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</si>
  <si>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</si>
  <si>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</si>
  <si>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</si>
  <si>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</si>
  <si>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</si>
  <si>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</si>
  <si>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</si>
  <si>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</si>
  <si>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</si>
  <si>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</si>
  <si>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</si>
  <si>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</si>
  <si>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</si>
  <si>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</si>
  <si>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</si>
  <si>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</si>
  <si>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</si>
  <si>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</si>
  <si>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</si>
  <si>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</si>
  <si>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</si>
  <si>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</si>
  <si>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</si>
  <si>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</si>
  <si>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</si>
  <si>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</si>
  <si>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</si>
  <si>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</si>
  <si>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</si>
  <si>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</si>
  <si>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</si>
  <si>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</si>
  <si>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</si>
  <si>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</si>
  <si>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</si>
  <si>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</si>
  <si>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</si>
  <si>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</si>
  <si>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</si>
  <si>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</si>
  <si>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</si>
  <si>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</si>
  <si>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</si>
  <si>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</si>
  <si>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</si>
  <si>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</si>
  <si>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</si>
  <si>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</si>
  <si>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</si>
  <si>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</si>
  <si>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</si>
  <si>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</si>
  <si>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</si>
  <si>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</si>
  <si>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</si>
  <si>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</si>
  <si>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</si>
  <si>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</si>
  <si>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</si>
  <si>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</si>
  <si>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</si>
  <si>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</si>
  <si>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</si>
  <si>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</si>
  <si>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</si>
  <si>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</si>
  <si>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</si>
  <si>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</si>
  <si>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</si>
  <si>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</si>
  <si>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</si>
  <si>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</si>
  <si>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</si>
  <si>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</si>
  <si>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</si>
  <si>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</si>
  <si>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</si>
  <si>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</si>
  <si>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</si>
  <si>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</si>
  <si>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</si>
  <si>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</si>
  <si>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</si>
  <si>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</si>
  <si>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</si>
  <si>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</si>
  <si>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</si>
  <si>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</si>
  <si>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</si>
  <si>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</si>
  <si>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</si>
  <si>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</si>
  <si>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</si>
  <si>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</si>
  <si>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</si>
  <si>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</si>
  <si>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</si>
  <si>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</si>
  <si>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</si>
  <si>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</si>
  <si>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</si>
  <si>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</si>
  <si>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</si>
  <si>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</si>
  <si>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</si>
  <si>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</si>
  <si>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</si>
  <si>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</si>
  <si>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</si>
  <si>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</si>
  <si>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</si>
  <si>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</si>
  <si>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</si>
  <si>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</si>
  <si>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</si>
  <si>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</si>
  <si>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</si>
  <si>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</si>
  <si>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</si>
  <si>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</si>
  <si>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</si>
  <si>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</si>
  <si>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</si>
  <si>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</si>
  <si>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</si>
  <si>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</si>
  <si>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</si>
  <si>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</si>
  <si>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</si>
  <si>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</si>
  <si>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</si>
  <si>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</si>
  <si>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</si>
  <si>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</si>
  <si>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</si>
  <si>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</si>
  <si>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</si>
  <si>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</si>
  <si>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</si>
  <si>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</si>
  <si>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</si>
  <si>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</si>
  <si>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</si>
  <si>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</si>
  <si>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</si>
  <si>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</si>
  <si>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</si>
  <si>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</si>
  <si>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</si>
  <si>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</si>
  <si>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</si>
  <si>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</si>
  <si>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</si>
  <si>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</si>
  <si>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</si>
  <si>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</si>
  <si>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</si>
  <si>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</si>
  <si>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</si>
  <si>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</si>
  <si>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</si>
  <si>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</si>
  <si>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</si>
  <si>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</si>
  <si>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</si>
  <si>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</si>
  <si>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</si>
  <si>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</si>
  <si>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</si>
  <si>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</si>
  <si>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</si>
  <si>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</si>
  <si>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</si>
  <si>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</si>
  <si>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</si>
  <si>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</si>
  <si>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</si>
  <si>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</si>
  <si>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</si>
  <si>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</si>
  <si>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</si>
  <si>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</si>
  <si>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</si>
  <si>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</si>
  <si>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</si>
  <si>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</si>
  <si>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</si>
  <si>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</si>
  <si>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</si>
  <si>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</si>
  <si>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</si>
  <si>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</si>
  <si>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</si>
  <si>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</si>
  <si>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</si>
  <si>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</si>
  <si>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</si>
  <si>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</si>
  <si>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</si>
  <si>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</si>
  <si>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</si>
  <si>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</si>
  <si>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</si>
  <si>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</si>
  <si>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</si>
  <si>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</si>
  <si>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</si>
  <si>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</si>
  <si>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</si>
  <si>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</si>
  <si>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</si>
  <si>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</si>
  <si>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</si>
  <si>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</si>
  <si>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</si>
  <si>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</si>
  <si>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</si>
  <si>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</si>
  <si>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</si>
  <si>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</si>
  <si>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</si>
  <si>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</si>
  <si>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</si>
  <si>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</si>
  <si>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</si>
  <si>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</si>
  <si>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</si>
  <si>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</si>
  <si>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</si>
  <si>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</si>
  <si>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</si>
  <si>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</si>
  <si>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</si>
  <si>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</si>
  <si>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</si>
  <si>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</si>
  <si>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</si>
  <si>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</si>
  <si>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</si>
  <si>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</si>
  <si>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</si>
  <si>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</si>
  <si>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</si>
  <si>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</si>
  <si>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</si>
  <si>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</si>
  <si>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</si>
  <si>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</si>
  <si>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</si>
  <si>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</si>
  <si>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</si>
  <si>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</si>
  <si>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</si>
  <si>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</si>
  <si>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</si>
  <si>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</si>
  <si>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</si>
  <si>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</si>
  <si>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</si>
  <si>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</si>
  <si>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</si>
  <si>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</si>
  <si>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</si>
  <si>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</si>
  <si>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</si>
  <si>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</si>
  <si>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</si>
  <si>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</si>
  <si>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</si>
  <si>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</si>
  <si>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</si>
  <si>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</si>
  <si>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</si>
  <si>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</si>
  <si>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</si>
  <si>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</si>
  <si>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</si>
  <si>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</si>
  <si>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</si>
  <si>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</si>
  <si>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</si>
  <si>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</si>
  <si>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</si>
  <si>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</si>
  <si>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</si>
  <si>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</si>
  <si>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</si>
  <si>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</si>
  <si>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</si>
  <si>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</si>
  <si>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</si>
  <si>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</si>
  <si>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</si>
  <si>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</si>
  <si>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</si>
  <si>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</si>
  <si>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</si>
  <si>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</si>
  <si>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</si>
  <si>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</si>
  <si>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</si>
  <si>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</si>
  <si>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</si>
  <si>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</si>
  <si>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</si>
  <si>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</si>
  <si>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</si>
  <si>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</si>
  <si>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</si>
  <si>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</si>
  <si>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</si>
  <si>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</si>
  <si>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</si>
  <si>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</si>
  <si>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</si>
  <si>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</si>
  <si>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</si>
  <si>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</si>
  <si>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</si>
  <si>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</si>
  <si>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</si>
  <si>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</si>
  <si>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</si>
  <si>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</si>
  <si>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</si>
  <si>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</si>
  <si>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</si>
  <si>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</si>
  <si>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</si>
  <si>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</si>
  <si>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</si>
  <si>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</si>
  <si>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</si>
  <si>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</si>
  <si>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</si>
  <si>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</si>
  <si>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</si>
  <si>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</si>
  <si>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</si>
  <si>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</si>
  <si>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</si>
  <si>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</si>
  <si>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</si>
  <si>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</si>
  <si>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</si>
  <si>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</si>
  <si>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</si>
  <si>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</si>
  <si>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</si>
  <si>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</si>
  <si>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</si>
  <si>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</si>
  <si>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</si>
  <si>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</si>
  <si>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</si>
  <si>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</si>
  <si>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</si>
  <si>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</si>
  <si>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</si>
  <si>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</si>
  <si>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</si>
  <si>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</si>
  <si>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</si>
  <si>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</si>
  <si>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</si>
  <si>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</si>
  <si>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</si>
  <si>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</si>
  <si>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</si>
  <si>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</si>
  <si>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</si>
  <si>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</si>
  <si>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</si>
  <si>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</si>
  <si>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</si>
  <si>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</si>
  <si>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</si>
  <si>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</si>
  <si>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</si>
  <si>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</si>
  <si>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</si>
  <si>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</si>
  <si>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</si>
  <si>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</si>
  <si>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</si>
  <si>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</si>
  <si>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</si>
  <si>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</si>
  <si>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</si>
  <si>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</si>
  <si>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</si>
  <si>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</si>
  <si>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</si>
  <si>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</si>
  <si>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</si>
  <si>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</si>
  <si>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</si>
  <si>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</si>
  <si>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</si>
  <si>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</si>
  <si>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</si>
  <si>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</si>
  <si>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</si>
  <si>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</si>
  <si>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</si>
  <si>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</si>
  <si>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</si>
  <si>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</si>
  <si>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</si>
  <si>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</si>
  <si>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</si>
  <si>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</si>
  <si>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</si>
  <si>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</si>
  <si>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</si>
  <si>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</si>
  <si>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</si>
  <si>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</si>
  <si>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</si>
  <si>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</si>
  <si>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</si>
  <si>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</si>
  <si>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</si>
  <si>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</si>
  <si>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</si>
  <si>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</si>
  <si>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</si>
  <si>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</si>
  <si>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</si>
  <si>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</si>
  <si>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</si>
  <si>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</si>
  <si>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</si>
  <si>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</si>
  <si>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</si>
  <si>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</si>
  <si>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</si>
  <si>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</si>
  <si>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</si>
  <si>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</si>
  <si>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</si>
  <si>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</si>
  <si>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</si>
  <si>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</si>
  <si>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</si>
  <si>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</si>
  <si>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</si>
  <si>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</si>
  <si>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</si>
  <si>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</si>
  <si>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</si>
  <si>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</si>
  <si>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</si>
  <si>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</si>
  <si>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</si>
  <si>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</si>
  <si>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</si>
  <si>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</si>
  <si>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</si>
  <si>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</si>
  <si>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</si>
  <si>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</si>
  <si>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</si>
  <si>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</si>
  <si>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</si>
  <si>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</si>
  <si>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</si>
  <si>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</si>
  <si>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</si>
  <si>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</si>
  <si>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</si>
  <si>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</si>
  <si>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</si>
  <si>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</si>
  <si>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</si>
  <si>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</si>
  <si>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</si>
  <si>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</si>
  <si>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</si>
  <si>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</si>
  <si>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</si>
  <si>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</si>
  <si>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</si>
  <si>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</si>
  <si>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</si>
  <si>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</si>
  <si>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</si>
  <si>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</si>
  <si>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</si>
  <si>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</si>
  <si>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</si>
  <si>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</si>
  <si>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</si>
  <si>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</si>
  <si>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</si>
  <si>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</si>
  <si>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</si>
  <si>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</si>
  <si>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</si>
  <si>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</si>
  <si>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</si>
  <si>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</si>
  <si>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</si>
  <si>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</si>
  <si>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</si>
  <si>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</si>
  <si>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</si>
  <si>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</si>
  <si>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</si>
  <si>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</si>
  <si>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</si>
  <si>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</si>
  <si>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</si>
  <si>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</si>
  <si>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</si>
  <si>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</si>
  <si>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</si>
  <si>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</si>
  <si>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</si>
  <si>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</si>
  <si>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</si>
  <si>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</si>
  <si>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</si>
  <si>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</si>
  <si>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</si>
  <si>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</si>
  <si>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</si>
  <si>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</si>
  <si>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</si>
  <si>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</si>
  <si>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</si>
  <si>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</si>
  <si>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</si>
  <si>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</si>
  <si>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</si>
  <si>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</si>
  <si>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</si>
  <si>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</si>
  <si>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</si>
  <si>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</si>
  <si>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</si>
  <si>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</si>
  <si>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</si>
  <si>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</si>
  <si>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</si>
  <si>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</si>
  <si>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</si>
  <si>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</si>
  <si>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</si>
  <si>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</si>
  <si>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</si>
  <si>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</si>
  <si>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</si>
  <si>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</si>
  <si>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</si>
  <si>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</si>
  <si>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</si>
  <si>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</si>
  <si>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</si>
  <si>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</si>
  <si>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</si>
  <si>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</si>
  <si>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</si>
  <si>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</si>
  <si>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</si>
  <si>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</si>
  <si>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</si>
  <si>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</si>
  <si>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</si>
  <si>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</si>
  <si>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</si>
  <si>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</si>
  <si>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</si>
  <si>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</si>
  <si>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</si>
  <si>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</si>
  <si>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</si>
  <si>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</si>
  <si>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</si>
  <si>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</si>
  <si>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</si>
  <si>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</si>
  <si>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</si>
  <si>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</si>
  <si>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</si>
  <si>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</si>
  <si>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</si>
  <si>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</si>
  <si>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</si>
  <si>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</si>
  <si>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</si>
  <si>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</si>
  <si>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</si>
  <si>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</si>
  <si>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</si>
  <si>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</si>
  <si>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</si>
  <si>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</si>
  <si>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</si>
  <si>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</si>
  <si>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</si>
  <si>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</si>
  <si>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</si>
  <si>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</si>
  <si>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</si>
  <si>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</si>
  <si>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</si>
  <si>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</si>
  <si>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</si>
  <si>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</si>
  <si>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</si>
  <si>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</si>
  <si>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</si>
  <si>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</si>
  <si>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</si>
  <si>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</si>
  <si>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</si>
  <si>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</si>
  <si>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</si>
  <si>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</si>
  <si>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</si>
  <si>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</si>
  <si>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</si>
  <si>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</si>
  <si>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</si>
  <si>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</si>
  <si>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</si>
  <si>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</si>
  <si>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</si>
  <si>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</si>
  <si>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</si>
  <si>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</si>
  <si>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</si>
  <si>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</si>
  <si>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</si>
  <si>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</si>
  <si>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</si>
  <si>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</si>
  <si>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</si>
  <si>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</si>
  <si>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</si>
  <si>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</si>
  <si>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</si>
  <si>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</si>
  <si>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</si>
  <si>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</si>
  <si>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</si>
  <si>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</si>
  <si>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</si>
  <si>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</si>
  <si>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</si>
  <si>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</si>
  <si>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</si>
  <si>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</si>
  <si>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</si>
  <si>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</si>
  <si>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</si>
  <si>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</si>
  <si>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</si>
  <si>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</si>
  <si>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</si>
  <si>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</si>
  <si>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</si>
  <si>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</si>
  <si>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</si>
  <si>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</si>
  <si>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</si>
  <si>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</si>
  <si>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</si>
  <si>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</si>
  <si>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</si>
  <si>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</si>
  <si>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</si>
  <si>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</si>
  <si>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</si>
  <si>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</si>
  <si>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</si>
  <si>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</si>
  <si>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</si>
  <si>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</si>
  <si>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</si>
  <si>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</si>
  <si>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</si>
  <si>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</si>
  <si>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</si>
  <si>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</si>
  <si>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</si>
  <si>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</si>
  <si>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</si>
  <si>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</si>
  <si>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</si>
  <si>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</si>
  <si>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</si>
  <si>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</si>
  <si>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</si>
  <si>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</si>
  <si>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</si>
  <si>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</si>
  <si>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</si>
  <si>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</si>
  <si>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</si>
  <si>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</si>
  <si>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</si>
  <si>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</si>
  <si>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</si>
  <si>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</si>
  <si>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</si>
  <si>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</si>
  <si>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</si>
  <si>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</si>
  <si>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</si>
  <si>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</si>
  <si>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</si>
  <si>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</si>
  <si>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</si>
  <si>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</si>
  <si>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</si>
  <si>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</si>
  <si>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</si>
  <si>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</si>
  <si>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</si>
  <si>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</si>
  <si>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</si>
  <si>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</si>
  <si>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</si>
  <si>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</si>
  <si>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</si>
  <si>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</si>
  <si>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</si>
  <si>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</si>
  <si>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</si>
  <si>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</si>
  <si>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</si>
  <si>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</si>
  <si>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</si>
  <si>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</si>
  <si>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</si>
  <si>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</si>
  <si>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</si>
  <si>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</si>
  <si>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</si>
  <si>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</si>
  <si>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</si>
  <si>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</si>
  <si>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</si>
  <si>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</si>
  <si>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</si>
  <si>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</si>
  <si>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</si>
  <si>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</si>
  <si>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</si>
  <si>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</si>
  <si>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</si>
  <si>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</si>
  <si>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</si>
  <si>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</si>
  <si>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</si>
  <si>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</si>
  <si>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</si>
  <si>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</si>
  <si>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</si>
  <si>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</si>
  <si>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</si>
  <si>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</si>
  <si>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</si>
  <si>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</si>
  <si>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</si>
  <si>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</si>
  <si>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</si>
  <si>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</si>
  <si>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</si>
  <si>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</si>
  <si>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</si>
  <si>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</si>
  <si>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</si>
  <si>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</si>
  <si>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</si>
  <si>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</si>
  <si>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</si>
  <si>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</si>
  <si>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</si>
  <si>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</si>
  <si>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</si>
  <si>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</si>
  <si>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</si>
  <si>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</si>
  <si>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</si>
  <si>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</si>
  <si>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</si>
  <si>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</si>
  <si>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</si>
  <si>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</si>
  <si>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</si>
  <si>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</si>
  <si>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</si>
  <si>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</si>
  <si>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</si>
  <si>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</si>
  <si>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</si>
  <si>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</si>
  <si>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</si>
  <si>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</si>
  <si>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</si>
  <si>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</si>
  <si>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</si>
  <si>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</si>
  <si>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</si>
  <si>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</si>
  <si>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</si>
  <si>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</si>
  <si>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</si>
  <si>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</si>
  <si>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</si>
  <si>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</si>
  <si>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</si>
  <si>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</si>
  <si>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</si>
  <si>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</si>
  <si>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</si>
  <si>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</si>
  <si>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</si>
  <si>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</si>
  <si>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</si>
  <si>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</si>
  <si>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</si>
  <si>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</si>
  <si>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</si>
  <si>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</si>
  <si>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</si>
  <si>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</si>
  <si>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</si>
  <si>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</si>
  <si>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</si>
  <si>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</si>
  <si>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</si>
  <si>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</si>
  <si>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</si>
  <si>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</si>
  <si>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</si>
  <si>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</si>
  <si>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</si>
  <si>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</si>
  <si>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</si>
  <si>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</si>
  <si>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</si>
  <si>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</si>
  <si>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</si>
  <si>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</si>
  <si>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</si>
  <si>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</si>
  <si>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</si>
  <si>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</si>
  <si>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</si>
  <si>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</si>
  <si>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</si>
  <si>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</si>
  <si>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</si>
  <si>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</si>
  <si>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</si>
  <si>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</si>
  <si>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</si>
  <si>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</si>
  <si>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</si>
  <si>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</si>
  <si>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</si>
  <si>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</si>
  <si>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</si>
  <si>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</si>
  <si>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</si>
  <si>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</si>
  <si>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</si>
  <si>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</si>
  <si>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</si>
  <si>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</si>
  <si>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</si>
  <si>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</si>
  <si>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</si>
  <si>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</si>
  <si>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</si>
  <si>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</si>
  <si>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</si>
  <si>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</si>
  <si>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</si>
  <si>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</si>
  <si>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</si>
  <si>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</si>
  <si>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</si>
  <si>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</si>
  <si>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</si>
  <si>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</si>
  <si>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</si>
  <si>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</si>
  <si>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</si>
  <si>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</si>
  <si>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</si>
  <si>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</si>
  <si>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</si>
  <si>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</si>
  <si>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</si>
  <si>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</si>
  <si>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</si>
  <si>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</si>
  <si>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</si>
  <si>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</si>
  <si>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</si>
  <si>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</si>
  <si>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</si>
  <si>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</si>
  <si>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</si>
  <si>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</si>
  <si>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</si>
  <si>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</si>
  <si>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</si>
  <si>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</si>
  <si>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</si>
  <si>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</si>
  <si>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</si>
  <si>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</si>
  <si>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</si>
  <si>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</si>
  <si>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</si>
  <si>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</si>
  <si>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</si>
  <si>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</si>
  <si>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</si>
  <si>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</si>
  <si>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</si>
  <si>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</si>
  <si>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</si>
  <si>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</si>
  <si>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</si>
  <si>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</si>
  <si>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</si>
  <si>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</si>
  <si>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</si>
  <si>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</si>
  <si>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</si>
  <si>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</si>
  <si>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</si>
  <si>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</si>
  <si>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</si>
  <si>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</si>
  <si>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</si>
  <si>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</si>
  <si>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</si>
  <si>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</si>
  <si>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</si>
  <si>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</si>
  <si>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</si>
  <si>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</si>
  <si>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</si>
  <si>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</si>
  <si>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</si>
  <si>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</si>
  <si>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</si>
  <si>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</si>
  <si>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</si>
  <si>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</si>
  <si>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</si>
  <si>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</si>
  <si>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</si>
  <si>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</si>
  <si>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</si>
  <si>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</si>
  <si>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</si>
  <si>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</si>
  <si>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</si>
  <si>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</si>
  <si>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</si>
  <si>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</si>
  <si>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</si>
  <si>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</si>
  <si>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</si>
  <si>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</si>
  <si>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</si>
  <si>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</si>
  <si>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</si>
  <si>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</si>
  <si>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</si>
  <si>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</si>
  <si>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</si>
  <si>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</si>
  <si>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</si>
  <si>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</si>
  <si>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</si>
  <si>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</si>
  <si>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</si>
  <si>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</si>
  <si>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</si>
  <si>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</si>
  <si>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</si>
  <si>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</si>
  <si>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</si>
  <si>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</si>
  <si>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</si>
  <si>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</si>
  <si>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</si>
  <si>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</si>
  <si>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</si>
  <si>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</si>
  <si>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</si>
  <si>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</si>
  <si>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</si>
  <si>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</si>
  <si>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</si>
  <si>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</si>
  <si>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</si>
  <si>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</si>
  <si>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</si>
  <si>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</si>
  <si>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</si>
  <si>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</si>
  <si>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</si>
  <si>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</si>
  <si>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</si>
  <si>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</si>
  <si>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</si>
  <si>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</si>
  <si>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</si>
  <si>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</si>
  <si>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</si>
  <si>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</si>
  <si>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</si>
  <si>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</si>
  <si>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</si>
  <si>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</si>
  <si>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</si>
  <si>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</si>
  <si>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</si>
  <si>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</si>
  <si>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</si>
  <si>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</si>
  <si>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</si>
  <si>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</si>
  <si>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</si>
  <si>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</si>
  <si>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</si>
  <si>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</si>
  <si>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</si>
  <si>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</si>
  <si>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</si>
  <si>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</si>
  <si>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</si>
  <si>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</si>
  <si>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</si>
  <si>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</si>
  <si>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</si>
  <si>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</si>
  <si>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</si>
  <si>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</si>
  <si>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</si>
  <si>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</si>
  <si>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</si>
  <si>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</si>
  <si>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</si>
  <si>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</si>
  <si>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</si>
  <si>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</si>
  <si>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</si>
  <si>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</si>
  <si>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</si>
  <si>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</si>
  <si>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</si>
  <si>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</si>
  <si>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</si>
  <si>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</si>
  <si>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</si>
  <si>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</si>
  <si>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</si>
  <si>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</si>
  <si>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</si>
  <si>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</si>
  <si>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</si>
  <si>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</si>
  <si>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</si>
  <si>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</si>
  <si>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</si>
  <si>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</si>
  <si>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</si>
  <si>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</si>
  <si>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</si>
  <si>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</si>
  <si>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</si>
  <si>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</si>
  <si>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</si>
  <si>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</si>
  <si>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</si>
  <si>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</si>
  <si>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</si>
  <si>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</si>
  <si>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</si>
  <si>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</si>
  <si>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</si>
  <si>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</si>
  <si>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</si>
  <si>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</si>
  <si>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</si>
  <si>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</si>
  <si>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</si>
  <si>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</si>
  <si>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</si>
  <si>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</si>
  <si>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</si>
  <si>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</si>
  <si>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</si>
  <si>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</si>
  <si>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</si>
  <si>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</si>
  <si>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</si>
  <si>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</si>
  <si>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</si>
  <si>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</si>
  <si>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</si>
  <si>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</si>
  <si>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</si>
  <si>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</si>
  <si>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</si>
  <si>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</si>
  <si>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</si>
  <si>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</si>
  <si>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</si>
  <si>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</si>
  <si>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</si>
  <si>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</si>
  <si>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</si>
  <si>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</si>
  <si>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</si>
  <si>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</si>
  <si>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</si>
  <si>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</si>
  <si>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</si>
  <si>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</si>
  <si>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</si>
  <si>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</si>
  <si>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</si>
  <si>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</si>
  <si>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</si>
  <si>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</si>
  <si>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</si>
  <si>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</si>
  <si>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</si>
  <si>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</si>
  <si>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</si>
  <si>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</si>
  <si>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</si>
  <si>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</si>
  <si>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</si>
  <si>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</si>
  <si>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</si>
  <si>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</si>
  <si>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</si>
  <si>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</si>
  <si>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</si>
  <si>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</si>
  <si>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</si>
  <si>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</si>
  <si>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</si>
  <si>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</si>
  <si>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</si>
  <si>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</si>
  <si>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</si>
  <si>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</si>
  <si>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</si>
  <si>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</si>
  <si>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</si>
  <si>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</si>
  <si>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</si>
  <si>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</si>
  <si>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</si>
  <si>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</si>
  <si>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</si>
  <si>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</si>
  <si>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</si>
  <si>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</si>
  <si>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</si>
  <si>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</si>
  <si>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</si>
  <si>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</si>
  <si>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</si>
  <si>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</si>
  <si>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</si>
  <si>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</si>
  <si>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</si>
  <si>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</si>
  <si>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</si>
  <si>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</si>
  <si>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</si>
  <si>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</si>
  <si>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</si>
  <si>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</si>
  <si>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</si>
  <si>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</si>
  <si>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</si>
  <si>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</si>
  <si>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</si>
  <si>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</si>
  <si>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</si>
  <si>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</si>
  <si>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</si>
  <si>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</si>
  <si>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</si>
  <si>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</si>
  <si>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</si>
  <si>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</si>
  <si>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</si>
  <si>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</si>
  <si>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</si>
  <si>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</si>
  <si>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</si>
  <si>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</si>
  <si>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</si>
  <si>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</si>
  <si>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</si>
  <si>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</si>
  <si>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</si>
  <si>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</si>
  <si>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</si>
  <si>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</si>
  <si>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</si>
  <si>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</si>
  <si>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</si>
  <si>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</si>
  <si>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</si>
  <si>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</si>
  <si>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</si>
  <si>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</si>
  <si>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</si>
  <si>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</si>
  <si>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</si>
  <si>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</si>
  <si>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</si>
  <si>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</si>
  <si>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</si>
  <si>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</si>
  <si>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</si>
  <si>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</si>
  <si>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</si>
  <si>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</si>
  <si>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</si>
  <si>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</si>
  <si>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</si>
  <si>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</si>
  <si>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</si>
  <si>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</si>
  <si>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</si>
  <si>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</si>
  <si>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</si>
  <si>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</si>
  <si>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</si>
  <si>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</si>
  <si>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</si>
  <si>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</si>
  <si>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</si>
  <si>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</si>
  <si>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</si>
  <si>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</si>
  <si>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</si>
  <si>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</si>
  <si>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</si>
  <si>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</si>
  <si>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</si>
  <si>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</si>
  <si>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</si>
  <si>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</si>
  <si>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</si>
  <si>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</si>
  <si>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</si>
  <si>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</si>
  <si>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</si>
  <si>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</si>
  <si>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</si>
  <si>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</si>
  <si>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</si>
  <si>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</si>
  <si>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</si>
  <si>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</si>
  <si>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</si>
  <si>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</si>
  <si>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</si>
  <si>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</si>
  <si>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</si>
  <si>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</si>
  <si>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</si>
  <si>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</si>
  <si>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</si>
  <si>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</si>
  <si>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</si>
  <si>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</si>
  <si>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</si>
  <si>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</si>
  <si>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</si>
  <si>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</si>
  <si>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</si>
  <si>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</si>
  <si>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</si>
  <si>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</si>
  <si>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</si>
  <si>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</si>
  <si>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</si>
  <si>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</si>
  <si>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</si>
  <si>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</si>
  <si>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</si>
  <si>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</si>
  <si>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</si>
  <si>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</si>
  <si>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</si>
  <si>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</si>
  <si>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</si>
  <si>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</si>
  <si>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</si>
  <si>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</si>
  <si>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</si>
  <si>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</si>
  <si>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</si>
  <si>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</si>
  <si>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</si>
  <si>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</si>
  <si>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</si>
  <si>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</si>
  <si>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</si>
  <si>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</si>
  <si>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</si>
  <si>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</si>
  <si>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</si>
  <si>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</si>
  <si>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</si>
  <si>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</si>
  <si>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</si>
  <si>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</si>
  <si>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</si>
  <si>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</si>
  <si>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</si>
  <si>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</si>
  <si>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</si>
  <si>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</si>
  <si>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</si>
  <si>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</si>
  <si>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</si>
  <si>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</si>
  <si>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</si>
  <si>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</si>
  <si>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</si>
  <si>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</si>
  <si>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</si>
  <si>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</si>
  <si>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</si>
  <si>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</si>
  <si>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</si>
  <si>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</si>
  <si>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</si>
  <si>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</si>
  <si>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</si>
  <si>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</si>
  <si>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</si>
  <si>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</si>
  <si>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</si>
  <si>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</si>
  <si>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</si>
  <si>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</si>
  <si>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</si>
  <si>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</si>
  <si>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</si>
  <si>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</si>
  <si>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</si>
  <si>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</si>
  <si>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</si>
  <si>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</si>
  <si>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</si>
  <si>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</si>
  <si>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</si>
  <si>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</si>
  <si>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</si>
  <si>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</si>
  <si>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</si>
  <si>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</si>
  <si>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</si>
  <si>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</si>
  <si>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</si>
  <si>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</si>
  <si>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</si>
  <si>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</si>
  <si>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</si>
  <si>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</si>
  <si>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</si>
  <si>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</si>
  <si>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</si>
  <si>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</si>
  <si>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</si>
  <si>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</si>
  <si>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</si>
  <si>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</si>
  <si>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</si>
  <si>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</si>
  <si>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</si>
  <si>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</si>
  <si>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</si>
  <si>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</si>
  <si>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</si>
  <si>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</si>
  <si>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</si>
  <si>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</si>
  <si>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</si>
  <si>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</si>
  <si>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</si>
  <si>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</si>
  <si>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</si>
  <si>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</si>
  <si>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</si>
  <si>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</si>
  <si>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</si>
  <si>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</si>
  <si>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</si>
  <si>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</si>
  <si>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</si>
  <si>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</si>
  <si>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</si>
  <si>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</si>
  <si>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</si>
  <si>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</si>
  <si>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</si>
  <si>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</si>
  <si>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</si>
  <si>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</si>
  <si>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</si>
  <si>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</si>
  <si>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</si>
  <si>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</si>
  <si>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</si>
  <si>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</si>
  <si>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</si>
  <si>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</si>
  <si>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</si>
  <si>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</si>
  <si>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</si>
  <si>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</si>
  <si>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</si>
  <si>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</si>
  <si>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</si>
  <si>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</si>
  <si>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</si>
  <si>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</si>
  <si>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</si>
  <si>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</si>
  <si>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</si>
  <si>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</si>
  <si>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</si>
  <si>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</si>
  <si>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</si>
  <si>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</si>
  <si>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</si>
  <si>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</si>
  <si>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</si>
  <si>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</si>
  <si>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</si>
  <si>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</si>
  <si>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</si>
  <si>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</si>
  <si>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</si>
  <si>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</si>
  <si>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</si>
  <si>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</si>
  <si>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</si>
  <si>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</si>
  <si>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</si>
  <si>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</si>
  <si>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</si>
  <si>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</si>
  <si>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</si>
  <si>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</si>
  <si>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</si>
  <si>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</si>
  <si>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</si>
  <si>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</si>
  <si>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</si>
  <si>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</si>
  <si>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</si>
  <si>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</si>
  <si>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</si>
  <si>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</si>
  <si>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</si>
  <si>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</si>
  <si>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</si>
  <si>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</si>
  <si>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</si>
  <si>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</si>
  <si>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</si>
  <si>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</si>
  <si>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</si>
  <si>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</si>
  <si>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</si>
  <si>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</si>
  <si>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</si>
  <si>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</si>
  <si>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</si>
  <si>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</si>
  <si>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</si>
  <si>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</si>
  <si>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</si>
  <si>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</si>
  <si>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</si>
  <si>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</si>
  <si>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</si>
  <si>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</si>
  <si>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</si>
  <si>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</si>
  <si>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</si>
  <si>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</si>
  <si>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</si>
  <si>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</si>
  <si>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</si>
  <si>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</si>
  <si>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</si>
  <si>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</si>
  <si>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</si>
  <si>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</si>
  <si>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</si>
  <si>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</si>
  <si>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</si>
  <si>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</si>
  <si>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</si>
  <si>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</si>
  <si>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</si>
  <si>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</si>
  <si>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</si>
  <si>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</si>
  <si>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</si>
  <si>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</si>
  <si>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</si>
  <si>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</si>
  <si>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</si>
  <si>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</si>
  <si>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</si>
  <si>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</si>
  <si>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</si>
  <si>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</si>
  <si>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</si>
  <si>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</si>
  <si>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</si>
  <si>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</si>
  <si>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</si>
  <si>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</si>
  <si>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</si>
  <si>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</si>
  <si>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</si>
  <si>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</si>
  <si>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</si>
  <si>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</si>
  <si>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</si>
  <si>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</si>
  <si>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</si>
  <si>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</si>
  <si>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</si>
  <si>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</si>
  <si>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</si>
  <si>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</si>
  <si>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</si>
  <si>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</si>
  <si>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</si>
  <si>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</si>
  <si>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</si>
  <si>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</si>
  <si>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</si>
  <si>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</si>
  <si>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</si>
  <si>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</si>
  <si>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</si>
  <si>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</si>
  <si>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</si>
  <si>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</si>
  <si>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</si>
  <si>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</si>
  <si>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</si>
  <si>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</si>
  <si>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</si>
  <si>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</si>
  <si>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</si>
  <si>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</si>
  <si>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</si>
  <si>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</si>
  <si>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</si>
  <si>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</si>
  <si>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</si>
  <si>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</si>
  <si>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</si>
  <si>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</si>
  <si>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</si>
  <si>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</si>
  <si>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</si>
  <si>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</si>
  <si>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</si>
  <si>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</si>
  <si>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</si>
  <si>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</si>
  <si>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</si>
  <si>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</si>
  <si>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</si>
  <si>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</si>
  <si>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</si>
  <si>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</si>
  <si>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</si>
  <si>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</si>
  <si>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</si>
  <si>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</si>
  <si>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</si>
  <si>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</si>
  <si>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</si>
  <si>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</si>
  <si>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</si>
  <si>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</si>
  <si>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</si>
  <si>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</si>
  <si>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</si>
  <si>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</si>
  <si>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</si>
  <si>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</si>
  <si>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</si>
  <si>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</si>
  <si>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</si>
  <si>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</si>
  <si>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</si>
  <si>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</si>
  <si>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</si>
  <si>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</si>
  <si>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</si>
  <si>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</si>
  <si>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</si>
  <si>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</si>
  <si>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</si>
  <si>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</si>
  <si>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</si>
  <si>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</si>
  <si>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</si>
  <si>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</si>
  <si>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</si>
  <si>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</si>
  <si>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</si>
  <si>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</si>
  <si>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</si>
  <si>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</si>
  <si>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</si>
  <si>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</si>
  <si>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</si>
  <si>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</si>
  <si>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</si>
  <si>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</si>
  <si>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</si>
  <si>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</si>
  <si>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</si>
  <si>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</si>
  <si>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</si>
  <si>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</si>
  <si>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</si>
  <si>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</si>
  <si>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</si>
  <si>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</si>
  <si>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</si>
  <si>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</si>
  <si>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</si>
  <si>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</si>
  <si>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</si>
  <si>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</si>
  <si>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</si>
  <si>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</si>
  <si>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</si>
  <si>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</si>
  <si>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</si>
  <si>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</si>
  <si>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</si>
  <si>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</si>
  <si>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</si>
  <si>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</si>
  <si>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</si>
  <si>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</si>
  <si>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</si>
  <si>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</si>
  <si>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</si>
  <si>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</si>
  <si>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</si>
  <si>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</si>
  <si>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</si>
  <si>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</si>
  <si>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</si>
  <si>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</si>
  <si>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</si>
  <si>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</si>
  <si>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</si>
  <si>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</si>
  <si>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</si>
  <si>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</si>
  <si>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</si>
  <si>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</si>
  <si>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</si>
  <si>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</si>
  <si>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</si>
  <si>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</si>
  <si>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</si>
  <si>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</si>
  <si>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</si>
  <si>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</si>
  <si>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</si>
  <si>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</si>
  <si>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</si>
  <si>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</si>
  <si>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</si>
  <si>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</si>
  <si>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</si>
  <si>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</si>
  <si>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</si>
  <si>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</si>
  <si>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</si>
  <si>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</si>
  <si>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</si>
  <si>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</si>
  <si>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</si>
  <si>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</si>
  <si>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</si>
  <si>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</si>
  <si>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</si>
  <si>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</si>
  <si>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</si>
  <si>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</si>
  <si>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</si>
  <si>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</si>
  <si>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</si>
  <si>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</si>
  <si>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</si>
  <si>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</si>
  <si>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</si>
  <si>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</si>
  <si>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</si>
  <si>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</si>
  <si>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</si>
  <si>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</si>
  <si>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</si>
  <si>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</si>
  <si>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</si>
  <si>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</si>
  <si>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</si>
  <si>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</si>
  <si>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</si>
  <si>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</si>
  <si>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</si>
  <si>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</si>
  <si>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</si>
  <si>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</si>
  <si>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</si>
  <si>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</si>
  <si>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</si>
  <si>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</si>
  <si>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</si>
  <si>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</si>
  <si>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</si>
  <si>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</si>
  <si>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</si>
  <si>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</si>
  <si>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</si>
  <si>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</si>
  <si>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</si>
  <si>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</si>
  <si>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</si>
  <si>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</si>
  <si>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</si>
  <si>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</si>
  <si>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</si>
  <si>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</si>
  <si>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</si>
  <si>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</si>
  <si>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</si>
  <si>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</si>
  <si>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</si>
  <si>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</si>
  <si>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</si>
  <si>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</si>
  <si>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</si>
  <si>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</si>
  <si>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</si>
  <si>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</si>
  <si>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</si>
  <si>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</si>
  <si>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</si>
  <si>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</si>
  <si>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</si>
  <si>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</si>
  <si>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</si>
  <si>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</si>
  <si>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</si>
  <si>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</si>
  <si>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</si>
  <si>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</si>
  <si>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</si>
  <si>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</si>
  <si>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</si>
  <si>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</si>
  <si>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</si>
  <si>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</si>
  <si>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</si>
  <si>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</si>
  <si>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</si>
  <si>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</si>
  <si>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</si>
  <si>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</si>
  <si>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</si>
  <si>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</si>
  <si>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</si>
  <si>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</si>
  <si>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</si>
  <si>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</si>
  <si>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</si>
  <si>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</si>
  <si>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</si>
  <si>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</si>
  <si>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</si>
  <si>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</si>
  <si>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</si>
  <si>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</si>
  <si>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</si>
  <si>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</si>
  <si>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</si>
  <si>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</si>
  <si>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</si>
  <si>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</si>
  <si>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</si>
  <si>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</si>
  <si>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</si>
  <si>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</si>
  <si>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</si>
  <si>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</si>
  <si>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</si>
  <si>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</si>
  <si>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</si>
  <si>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</si>
  <si>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</si>
  <si>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</si>
  <si>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</si>
  <si>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</si>
  <si>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</si>
  <si>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</si>
  <si>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</si>
  <si>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</si>
  <si>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</si>
  <si>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</si>
  <si>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</si>
  <si>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</si>
  <si>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</si>
  <si>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</si>
  <si>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</si>
  <si>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</si>
  <si>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</si>
  <si>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</si>
  <si>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</si>
  <si>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</si>
  <si>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</si>
  <si>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</si>
  <si>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</si>
  <si>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</si>
  <si>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</si>
  <si>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</si>
  <si>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</si>
  <si>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</si>
  <si>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</si>
  <si>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</si>
  <si>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</si>
  <si>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</si>
  <si>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</si>
  <si>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</si>
  <si>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</si>
  <si>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</si>
  <si>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</si>
  <si>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</si>
  <si>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</si>
  <si>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</si>
  <si>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</si>
  <si>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</si>
  <si>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</si>
  <si>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</si>
  <si>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</si>
  <si>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</si>
  <si>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</si>
  <si>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</si>
  <si>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</si>
  <si>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</si>
  <si>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</si>
  <si>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</si>
  <si>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</si>
  <si>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</si>
  <si>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</si>
  <si>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</si>
  <si>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</si>
  <si>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</si>
  <si>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</si>
  <si>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</si>
  <si>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</si>
  <si>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</si>
  <si>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</si>
  <si>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</si>
  <si>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</si>
  <si>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</si>
  <si>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</si>
  <si>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</si>
  <si>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</si>
  <si>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</si>
  <si>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</si>
  <si>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</si>
  <si>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</si>
  <si>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</si>
  <si>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</si>
  <si>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</si>
  <si>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</si>
  <si>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</si>
  <si>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</si>
  <si>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</si>
  <si>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</si>
  <si>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</si>
  <si>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</si>
  <si>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</si>
  <si>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</si>
  <si>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</si>
  <si>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</si>
  <si>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</si>
  <si>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</si>
  <si>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</si>
  <si>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</si>
  <si>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</si>
  <si>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</si>
  <si>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</si>
  <si>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</si>
  <si>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</si>
  <si>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</si>
  <si>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</si>
  <si>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</si>
  <si>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</si>
  <si>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</si>
  <si>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</si>
  <si>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</si>
  <si>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</si>
  <si>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</si>
  <si>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</si>
  <si>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</si>
  <si>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</si>
  <si>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</si>
  <si>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</si>
  <si>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</si>
  <si>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</si>
  <si>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</si>
  <si>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</si>
  <si>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</si>
  <si>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</si>
  <si>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</si>
  <si>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</si>
  <si>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</si>
  <si>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</si>
  <si>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</si>
  <si>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</si>
  <si>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</si>
  <si>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</si>
  <si>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</si>
  <si>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</si>
  <si>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</si>
  <si>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</si>
  <si>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</si>
  <si>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</si>
  <si>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</si>
  <si>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</si>
  <si>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</si>
  <si>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</si>
  <si>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</si>
  <si>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</si>
  <si>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</si>
  <si>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</si>
  <si>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</si>
  <si>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</si>
  <si>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</si>
  <si>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</si>
  <si>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</si>
  <si>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</si>
  <si>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</si>
  <si>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</si>
  <si>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</si>
  <si>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</si>
  <si>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</si>
  <si>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</si>
  <si>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</si>
  <si>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</si>
  <si>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</si>
  <si>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</si>
  <si>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</si>
  <si>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</si>
  <si>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</si>
  <si>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</si>
  <si>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</si>
  <si>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</si>
  <si>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</si>
  <si>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</si>
  <si>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</si>
  <si>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</si>
  <si>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</si>
  <si>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</si>
  <si>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</si>
  <si>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</si>
  <si>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</si>
  <si>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</si>
  <si>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</si>
  <si>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</si>
  <si>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</si>
  <si>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</si>
  <si>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</si>
  <si>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</si>
  <si>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</si>
  <si>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</si>
  <si>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</si>
  <si>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</si>
  <si>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</si>
  <si>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</si>
  <si>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</si>
  <si>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</si>
  <si>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</si>
  <si>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</si>
  <si>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</si>
  <si>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</si>
  <si>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</si>
  <si>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</si>
  <si>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</si>
  <si>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</si>
  <si>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</si>
  <si>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</si>
  <si>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</si>
  <si>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</si>
  <si>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</si>
  <si>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</si>
  <si>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</si>
  <si>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</si>
  <si>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</si>
  <si>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</si>
  <si>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</si>
  <si>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</si>
  <si>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</si>
  <si>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</si>
  <si>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</si>
  <si>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</si>
  <si>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</si>
  <si>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</si>
  <si>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</si>
  <si>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</si>
  <si>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</si>
  <si>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</si>
  <si>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</si>
  <si>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</si>
  <si>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</si>
  <si>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</si>
  <si>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</si>
  <si>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</si>
  <si>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</si>
  <si>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</si>
  <si>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</si>
  <si>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</si>
  <si>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</si>
  <si>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</si>
  <si>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</si>
  <si>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</si>
  <si>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</si>
  <si>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</si>
  <si>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</si>
  <si>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</si>
  <si>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</si>
  <si>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</si>
  <si>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</si>
  <si>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</si>
  <si>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</si>
  <si>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</si>
  <si>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</si>
  <si>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</si>
  <si>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</si>
  <si>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</si>
  <si>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</si>
  <si>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</si>
  <si>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</si>
  <si>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</si>
  <si>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</si>
  <si>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</si>
  <si>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</si>
  <si>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</si>
  <si>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</si>
  <si>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</si>
  <si>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</si>
  <si>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</si>
  <si>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</si>
  <si>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</si>
  <si>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</si>
  <si>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</si>
  <si>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</si>
  <si>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</si>
  <si>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</si>
  <si>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</si>
  <si>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</si>
  <si>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</si>
  <si>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</si>
  <si>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</si>
  <si>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</si>
  <si>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</si>
  <si>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</si>
  <si>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</si>
  <si>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</si>
  <si>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</si>
  <si>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</si>
  <si>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</si>
  <si>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</si>
  <si>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</si>
  <si>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</si>
  <si>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</si>
  <si>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</si>
  <si>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</si>
  <si>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</si>
  <si>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</si>
  <si>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</si>
  <si>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</si>
  <si>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</si>
  <si>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</si>
  <si>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</si>
  <si>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</si>
  <si>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</si>
  <si>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</si>
  <si>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</si>
  <si>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</si>
  <si>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</si>
  <si>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</si>
  <si>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</si>
  <si>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</si>
  <si>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</si>
  <si>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</si>
  <si>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</si>
  <si>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</si>
  <si>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</si>
  <si>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</si>
  <si>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</si>
  <si>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</si>
  <si>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</si>
  <si>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</si>
  <si>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</si>
  <si>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</si>
  <si>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</si>
  <si>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</si>
  <si>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</si>
  <si>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</si>
  <si>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</si>
  <si>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</si>
  <si>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</si>
  <si>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</si>
  <si>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</si>
  <si>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</si>
  <si>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</si>
  <si>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</si>
  <si>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</si>
  <si>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</si>
  <si>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</si>
  <si>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</si>
  <si>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</si>
  <si>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</si>
  <si>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</si>
  <si>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</si>
  <si>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</si>
  <si>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</si>
  <si>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</si>
  <si>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</si>
  <si>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</si>
  <si>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</si>
  <si>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</si>
  <si>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</si>
  <si>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</si>
  <si>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</si>
  <si>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</si>
  <si>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</si>
  <si>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</si>
  <si>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</si>
  <si>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</si>
  <si>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</si>
  <si>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</si>
  <si>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</si>
  <si>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</si>
  <si>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</si>
  <si>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</si>
  <si>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</si>
  <si>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</si>
  <si>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</si>
  <si>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</si>
  <si>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</si>
  <si>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</si>
  <si>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</si>
  <si>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</si>
  <si>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</si>
  <si>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</si>
  <si>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</si>
  <si>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</si>
  <si>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</si>
  <si>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</si>
  <si>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</si>
  <si>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</si>
  <si>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</si>
  <si>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</si>
  <si>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</si>
  <si>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</si>
  <si>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</si>
  <si>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</si>
  <si>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</si>
  <si>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</si>
  <si>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</si>
  <si>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</si>
  <si>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</si>
  <si>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</si>
  <si>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</si>
  <si>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</si>
  <si>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</si>
  <si>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</si>
  <si>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</si>
  <si>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</si>
  <si>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</si>
  <si>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</si>
  <si>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</si>
  <si>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</si>
  <si>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</si>
  <si>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</si>
  <si>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</si>
  <si>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</si>
  <si>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</si>
  <si>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</si>
  <si>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</si>
  <si>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</si>
  <si>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</si>
  <si>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</si>
  <si>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</si>
  <si>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</si>
  <si>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</si>
  <si>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</si>
  <si>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</si>
  <si>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</si>
  <si>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</si>
  <si>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</si>
  <si>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</si>
  <si>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</si>
  <si>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</si>
  <si>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</si>
  <si>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</si>
  <si>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</si>
  <si>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</si>
  <si>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</si>
  <si>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</si>
  <si>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</si>
  <si>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</si>
  <si>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</si>
  <si>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</si>
  <si>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</si>
  <si>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</si>
  <si>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</si>
  <si>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</si>
  <si>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</si>
  <si>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</si>
  <si>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</si>
  <si>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</si>
  <si>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</si>
  <si>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</si>
  <si>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</si>
  <si>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</si>
  <si>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</si>
  <si>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</si>
  <si>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</si>
  <si>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</si>
  <si>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</si>
  <si>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</si>
  <si>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</si>
  <si>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</si>
  <si>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</si>
  <si>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</si>
  <si>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</si>
  <si>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</si>
  <si>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</si>
  <si>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</si>
  <si>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</si>
  <si>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</si>
  <si>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</si>
  <si>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</si>
  <si>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</si>
  <si>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</si>
  <si>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</si>
  <si>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</si>
  <si>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</si>
  <si>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</si>
  <si>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</si>
  <si>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</si>
  <si>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</si>
  <si>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</si>
  <si>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</si>
  <si>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</si>
  <si>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</si>
  <si>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</si>
  <si>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</si>
  <si>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</si>
  <si>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</si>
  <si>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</si>
  <si>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</si>
  <si>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</si>
  <si>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</si>
  <si>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</si>
  <si>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</si>
  <si>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</si>
  <si>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</si>
  <si>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</si>
  <si>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</si>
  <si>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</si>
  <si>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</si>
  <si>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</si>
  <si>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</si>
  <si>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</si>
  <si>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</si>
  <si>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</si>
  <si>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</si>
  <si>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</si>
  <si>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</si>
  <si>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</si>
  <si>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</si>
  <si>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</si>
  <si>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</si>
  <si>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</si>
  <si>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</si>
  <si>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</si>
  <si>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</si>
  <si>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</si>
  <si>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</si>
  <si>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</si>
  <si>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</si>
  <si>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</si>
  <si>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</si>
  <si>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</si>
  <si>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</si>
  <si>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</si>
  <si>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</si>
  <si>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</si>
  <si>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</si>
  <si>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</si>
  <si>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</si>
  <si>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</si>
  <si>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</si>
  <si>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</si>
  <si>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</si>
  <si>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</si>
  <si>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</si>
  <si>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</si>
  <si>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</si>
  <si>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</si>
  <si>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</si>
  <si>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</si>
  <si>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</si>
  <si>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</si>
  <si>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</si>
  <si>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</si>
  <si>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</si>
  <si>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</si>
  <si>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</si>
  <si>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</si>
  <si>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</si>
  <si>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</si>
  <si>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</si>
  <si>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</si>
  <si>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</si>
  <si>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</si>
  <si>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</si>
  <si>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</si>
  <si>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</si>
  <si>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</si>
  <si>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</si>
  <si>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</si>
  <si>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</si>
  <si>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</si>
  <si>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</si>
  <si>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</si>
  <si>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</si>
  <si>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</si>
  <si>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</si>
  <si>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</si>
  <si>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</si>
  <si>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</si>
  <si>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</si>
  <si>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</si>
  <si>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</si>
  <si>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</si>
  <si>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</si>
  <si>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</si>
  <si>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</si>
  <si>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</si>
  <si>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</si>
  <si>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</si>
  <si>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</si>
  <si>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</si>
  <si>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</si>
  <si>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</si>
  <si>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</si>
  <si>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</si>
  <si>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</si>
  <si>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</si>
  <si>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</si>
  <si>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</si>
  <si>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</si>
  <si>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</si>
  <si>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</si>
  <si>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</si>
  <si>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</si>
  <si>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</si>
  <si>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</si>
  <si>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</si>
  <si>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</si>
  <si>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</si>
  <si>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</si>
  <si>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</si>
  <si>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</si>
  <si>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</si>
  <si>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</si>
  <si>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</si>
  <si>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</si>
  <si>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</si>
  <si>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</si>
  <si>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</si>
  <si>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</si>
  <si>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</si>
  <si>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</si>
  <si>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</si>
  <si>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</si>
  <si>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</si>
  <si>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</si>
  <si>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</si>
  <si>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</si>
  <si>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</si>
  <si>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</si>
  <si>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</si>
  <si>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</si>
  <si>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</si>
  <si>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</si>
  <si>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</si>
  <si>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</si>
  <si>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</si>
  <si>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</si>
  <si>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</si>
  <si>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</si>
  <si>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</si>
  <si>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</si>
  <si>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</si>
  <si>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</si>
  <si>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</si>
  <si>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</si>
  <si>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</si>
  <si>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</si>
  <si>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</si>
  <si>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</si>
  <si>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</si>
  <si>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</si>
  <si>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</si>
  <si>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</si>
  <si>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</si>
  <si>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</si>
  <si>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</si>
  <si>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</si>
  <si>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</si>
  <si>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</si>
  <si>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</si>
  <si>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</si>
  <si>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</si>
  <si>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</si>
  <si>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</si>
  <si>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</si>
  <si>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</si>
  <si>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</si>
  <si>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</si>
  <si>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</si>
  <si>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</si>
  <si>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</si>
  <si>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</si>
  <si>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</si>
  <si>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</si>
  <si>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</si>
  <si>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</si>
  <si>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</si>
  <si>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</si>
  <si>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</si>
  <si>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</si>
  <si>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</si>
  <si>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</si>
  <si>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</si>
  <si>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</si>
  <si>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</si>
  <si>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</si>
  <si>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</si>
  <si>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</si>
  <si>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</si>
  <si>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</si>
  <si>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</si>
  <si>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</si>
  <si>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</si>
  <si>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</si>
  <si>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</si>
  <si>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</si>
  <si>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</si>
  <si>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</si>
  <si>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</si>
  <si>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</si>
  <si>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</si>
  <si>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</si>
  <si>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</si>
  <si>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</si>
  <si>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</si>
  <si>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</si>
  <si>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</si>
  <si>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</si>
  <si>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</si>
  <si>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</si>
  <si>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</si>
  <si>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</si>
  <si>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</si>
  <si>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</si>
  <si>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</si>
  <si>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</si>
  <si>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</si>
  <si>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</si>
  <si>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</si>
  <si>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</si>
  <si>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</si>
  <si>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</si>
  <si>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</si>
  <si>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</si>
  <si>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</si>
  <si>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</si>
  <si>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</si>
  <si>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</si>
  <si>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</si>
  <si>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</si>
  <si>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</si>
  <si>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</si>
  <si>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</si>
  <si>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</si>
  <si>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</si>
  <si>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</si>
  <si>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</si>
  <si>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</si>
  <si>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</si>
  <si>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</si>
  <si>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</si>
  <si>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</si>
  <si>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</si>
  <si>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</si>
  <si>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</si>
  <si>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</si>
  <si>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</si>
  <si>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</si>
  <si>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</si>
  <si>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</si>
  <si>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</si>
  <si>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</si>
  <si>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</si>
  <si>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</si>
  <si>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</si>
  <si>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</si>
  <si>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</si>
  <si>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</si>
  <si>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</si>
  <si>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</si>
  <si>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</si>
  <si>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</si>
  <si>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</si>
  <si>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</si>
  <si>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</si>
  <si>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</si>
  <si>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</si>
  <si>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</si>
  <si>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</si>
  <si>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</si>
  <si>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</si>
  <si>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</si>
  <si>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</si>
  <si>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</si>
  <si>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</si>
  <si>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</si>
  <si>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</si>
  <si>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</si>
  <si>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</si>
  <si>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</si>
  <si>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</si>
  <si>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</si>
  <si>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</si>
  <si>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</si>
  <si>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</si>
  <si>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</si>
  <si>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</si>
  <si>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</si>
  <si>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</si>
  <si>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</si>
  <si>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</si>
  <si>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</si>
  <si>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</si>
  <si>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</si>
  <si>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</si>
  <si>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</si>
  <si>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</si>
  <si>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</si>
  <si>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</si>
  <si>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</si>
  <si>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</si>
  <si>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</si>
  <si>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</si>
  <si>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</si>
  <si>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</si>
  <si>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</si>
  <si>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</si>
  <si>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</si>
  <si>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</si>
  <si>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</si>
  <si>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</si>
  <si>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</si>
  <si>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</si>
  <si>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</si>
  <si>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</si>
  <si>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</si>
  <si>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</si>
  <si>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</si>
  <si>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</si>
  <si>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</si>
  <si>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</si>
  <si>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</si>
  <si>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</si>
  <si>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</si>
  <si>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</si>
  <si>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</si>
  <si>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</si>
  <si>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</si>
  <si>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</si>
  <si>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</si>
  <si>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</si>
  <si>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</si>
  <si>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</si>
  <si>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</si>
  <si>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</si>
  <si>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</si>
  <si>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</si>
  <si>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</si>
  <si>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</si>
  <si>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</si>
  <si>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</si>
  <si>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</si>
  <si>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</si>
  <si>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</si>
  <si>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</si>
  <si>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</si>
  <si>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</si>
  <si>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</si>
  <si>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</si>
  <si>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</si>
  <si>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</si>
  <si>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</si>
  <si>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</si>
  <si>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</si>
  <si>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</si>
  <si>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</si>
  <si>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</si>
  <si>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</si>
  <si>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</si>
  <si>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</si>
  <si>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</si>
  <si>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</si>
  <si>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</si>
  <si>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</si>
  <si>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</si>
  <si>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</si>
  <si>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</si>
  <si>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</si>
  <si>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</si>
  <si>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</si>
  <si>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</si>
  <si>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</si>
  <si>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</si>
  <si>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</si>
  <si>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</si>
  <si>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</si>
  <si>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</si>
  <si>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</si>
  <si>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</si>
  <si>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</si>
  <si>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</si>
  <si>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</si>
  <si>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</si>
  <si>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</si>
  <si>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</si>
  <si>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</si>
  <si>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</si>
  <si>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</si>
  <si>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</si>
  <si>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</si>
  <si>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</si>
  <si>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</si>
  <si>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</si>
  <si>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</si>
  <si>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</si>
  <si>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</si>
  <si>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</si>
  <si>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</si>
  <si>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</si>
  <si>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</si>
  <si>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</si>
  <si>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</si>
  <si>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</si>
  <si>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</si>
  <si>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</si>
  <si>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</si>
  <si>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</si>
  <si>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</si>
  <si>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</si>
  <si>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</si>
  <si>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</si>
  <si>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</si>
  <si>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</si>
  <si>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</si>
  <si>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</si>
  <si>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</si>
  <si>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</si>
  <si>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</si>
  <si>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</si>
  <si>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</si>
  <si>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</si>
  <si>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</si>
  <si>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</si>
  <si>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</si>
  <si>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</si>
  <si>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</si>
  <si>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</si>
  <si>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</si>
  <si>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</si>
  <si>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</si>
  <si>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</si>
  <si>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</si>
  <si>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</si>
  <si>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</si>
  <si>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</si>
  <si>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</si>
  <si>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</si>
  <si>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</si>
  <si>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</si>
  <si>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</si>
  <si>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</si>
  <si>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</si>
  <si>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</si>
  <si>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</si>
  <si>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</si>
  <si>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</si>
  <si>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</si>
  <si>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</si>
  <si>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</si>
  <si>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</si>
  <si>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</si>
  <si>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</si>
  <si>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</si>
  <si>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</si>
  <si>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</si>
  <si>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</si>
  <si>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</si>
  <si>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</si>
  <si>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</si>
  <si>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</si>
  <si>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</si>
  <si>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</si>
  <si>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</si>
  <si>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</si>
  <si>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</si>
  <si>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</si>
  <si>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</si>
  <si>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</si>
  <si>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</si>
  <si>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</si>
  <si>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</si>
  <si>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</si>
  <si>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</si>
  <si>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</si>
  <si>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</si>
  <si>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</si>
  <si>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</si>
  <si>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</si>
  <si>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</si>
  <si>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</si>
  <si>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</si>
  <si>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</si>
  <si>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</si>
  <si>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</si>
  <si>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</si>
  <si>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</si>
  <si>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</si>
  <si>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</si>
  <si>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</si>
  <si>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</si>
  <si>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</si>
  <si>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</si>
  <si>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</si>
  <si>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</si>
  <si>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</si>
  <si>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</si>
  <si>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</si>
  <si>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</si>
  <si>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</si>
  <si>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</si>
  <si>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</si>
  <si>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</si>
  <si>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</si>
  <si>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</si>
  <si>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</si>
  <si>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</si>
  <si>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</si>
  <si>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</si>
  <si>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</si>
  <si>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</si>
  <si>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</si>
  <si>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</si>
  <si>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</si>
  <si>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</si>
  <si>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</si>
  <si>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</si>
  <si>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</si>
  <si>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</si>
  <si>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</si>
  <si>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</si>
  <si>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</si>
  <si>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</si>
  <si>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</si>
  <si>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</si>
  <si>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</si>
  <si>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</si>
  <si>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</si>
  <si>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</si>
  <si>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</si>
  <si>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</si>
  <si>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</si>
  <si>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</si>
  <si>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</si>
  <si>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</si>
  <si>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</si>
  <si>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</si>
  <si>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</si>
  <si>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</si>
  <si>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</si>
  <si>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</si>
  <si>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</si>
  <si>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</si>
  <si>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</si>
  <si>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</si>
  <si>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</si>
  <si>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</si>
  <si>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</si>
  <si>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</si>
  <si>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</si>
  <si>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</si>
  <si>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</si>
  <si>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</si>
  <si>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</si>
  <si>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</si>
  <si>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</si>
  <si>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</si>
  <si>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</si>
  <si>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</si>
  <si>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</si>
  <si>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</si>
  <si>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</si>
  <si>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</si>
  <si>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</si>
  <si>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</si>
  <si>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</si>
  <si>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</si>
  <si>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</si>
  <si>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</si>
  <si>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</si>
  <si>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</si>
  <si>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</si>
  <si>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</si>
  <si>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</si>
  <si>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</si>
  <si>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</si>
  <si>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</si>
  <si>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</si>
  <si>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</si>
  <si>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</si>
  <si>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</si>
  <si>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</si>
  <si>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</si>
  <si>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</si>
  <si>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</si>
  <si>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</si>
  <si>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</si>
  <si>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</si>
  <si>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</si>
  <si>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</si>
  <si>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</si>
  <si>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</si>
  <si>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</si>
  <si>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</si>
  <si>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</si>
  <si>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</si>
  <si>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</si>
  <si>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</si>
  <si>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</si>
  <si>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</si>
  <si>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</si>
  <si>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</si>
  <si>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</si>
  <si>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</si>
  <si>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</si>
  <si>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</si>
  <si>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</si>
  <si>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</si>
  <si>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</si>
  <si>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</si>
  <si>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</si>
  <si>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</si>
  <si>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</si>
  <si>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</si>
  <si>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</si>
  <si>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</si>
  <si>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</si>
  <si>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</si>
  <si>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</si>
  <si>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</si>
  <si>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</si>
  <si>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</si>
  <si>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</si>
  <si>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</si>
  <si>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</si>
  <si>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</si>
  <si>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</si>
  <si>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</si>
  <si>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</si>
  <si>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</si>
  <si>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</si>
  <si>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</si>
  <si>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</si>
  <si>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</si>
  <si>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</si>
  <si>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</si>
  <si>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</si>
  <si>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</si>
  <si>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</si>
  <si>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</si>
  <si>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</si>
  <si>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</si>
  <si>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</si>
  <si>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</si>
  <si>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</si>
  <si>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</si>
  <si>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</si>
  <si>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</si>
  <si>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</si>
  <si>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</si>
  <si>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</si>
  <si>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</si>
  <si>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</si>
  <si>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</si>
  <si>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</si>
  <si>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</si>
  <si>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</si>
  <si>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</si>
  <si>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</si>
  <si>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</si>
  <si>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</si>
  <si>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</si>
  <si>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</si>
  <si>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</si>
  <si>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</si>
  <si>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</si>
  <si>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</si>
  <si>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</si>
  <si>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</si>
  <si>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</si>
  <si>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</si>
  <si>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</si>
  <si>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</si>
  <si>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</si>
  <si>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</si>
  <si>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</si>
  <si>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</si>
  <si>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</si>
  <si>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</si>
  <si>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</si>
  <si>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</si>
  <si>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</si>
  <si>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</si>
  <si>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</si>
  <si>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</si>
  <si>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</si>
  <si>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</si>
  <si>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</si>
  <si>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</si>
  <si>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</si>
  <si>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</si>
  <si>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</si>
  <si>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</si>
  <si>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</si>
  <si>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</si>
  <si>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</si>
  <si>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</si>
  <si>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</si>
  <si>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</si>
  <si>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</si>
  <si>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</si>
  <si>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</si>
  <si>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</si>
  <si>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</si>
  <si>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</si>
  <si>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</si>
  <si>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</si>
  <si>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</si>
  <si>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</si>
  <si>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</si>
  <si>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</si>
  <si>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</si>
  <si>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</si>
  <si>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</si>
  <si>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</si>
  <si>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</si>
  <si>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</si>
  <si>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</si>
  <si>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</si>
  <si>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</si>
  <si>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</si>
  <si>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</si>
  <si>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</si>
  <si>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</si>
  <si>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</si>
  <si>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</si>
  <si>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</si>
  <si>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</si>
  <si>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</si>
  <si>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</si>
  <si>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</si>
  <si>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</si>
  <si>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</si>
  <si>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</si>
  <si>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</si>
  <si>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</si>
  <si>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</si>
  <si>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</si>
  <si>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</si>
  <si>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</si>
  <si>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</si>
  <si>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</si>
  <si>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</si>
  <si>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</si>
  <si>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</si>
  <si>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</si>
  <si>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</si>
  <si>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</si>
  <si>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</si>
  <si>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</si>
  <si>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</si>
  <si>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</si>
  <si>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</si>
  <si>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</si>
  <si>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</si>
  <si>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</si>
  <si>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</si>
  <si>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</si>
  <si>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</si>
  <si>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</si>
  <si>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</si>
  <si>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</si>
  <si>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</si>
  <si>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</si>
  <si>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</si>
  <si>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</si>
  <si>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</si>
  <si>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</si>
  <si>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</si>
  <si>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</si>
  <si>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</si>
  <si>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</si>
  <si>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</si>
  <si>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</si>
  <si>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</si>
  <si>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</si>
  <si>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</si>
  <si>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</si>
  <si>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</si>
  <si>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</si>
  <si>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</si>
  <si>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</si>
  <si>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</si>
  <si>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</si>
  <si>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</si>
  <si>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</si>
  <si>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</si>
  <si>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</si>
  <si>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</si>
  <si>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</si>
  <si>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</si>
  <si>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</si>
  <si>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</si>
  <si>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</si>
  <si>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</si>
  <si>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</si>
  <si>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</si>
  <si>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</si>
  <si>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</si>
  <si>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</si>
  <si>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</si>
  <si>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</si>
  <si>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</si>
  <si>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</si>
  <si>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</si>
  <si>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</si>
  <si>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</si>
  <si>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</si>
  <si>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</si>
  <si>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</si>
  <si>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</si>
  <si>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</si>
  <si>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</si>
  <si>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</si>
  <si>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</si>
  <si>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</si>
  <si>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</si>
  <si>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</si>
  <si>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</si>
  <si>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</si>
  <si>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</si>
  <si>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</si>
  <si>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</si>
  <si>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</si>
  <si>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</si>
  <si>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</si>
  <si>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</si>
  <si>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</si>
  <si>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</si>
  <si>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</si>
  <si>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</si>
  <si>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</si>
  <si>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</si>
  <si>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</si>
  <si>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</si>
  <si>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</si>
  <si>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</si>
  <si>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</si>
  <si>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</si>
  <si>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</si>
  <si>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</si>
  <si>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</si>
  <si>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</si>
  <si>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</si>
  <si>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</si>
  <si>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</si>
  <si>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</si>
  <si>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</si>
  <si>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</si>
  <si>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</si>
  <si>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</si>
  <si>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</si>
  <si>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</si>
  <si>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</si>
  <si>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</si>
  <si>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</si>
  <si>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</si>
  <si>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</si>
  <si>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</si>
  <si>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</si>
  <si>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</si>
  <si>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</si>
  <si>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</si>
  <si>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</si>
  <si>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</si>
  <si>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</si>
  <si>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</si>
  <si>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</si>
  <si>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</si>
  <si>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</si>
  <si>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</si>
  <si>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</si>
  <si>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</si>
  <si>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</si>
  <si>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</si>
  <si>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</si>
  <si>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</si>
  <si>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</si>
  <si>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</si>
  <si>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</si>
  <si>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</si>
  <si>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</si>
  <si>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</si>
  <si>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</si>
  <si>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</si>
  <si>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</si>
  <si>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</si>
  <si>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</si>
  <si>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</si>
  <si>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</si>
  <si>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</si>
  <si>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</si>
  <si>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</si>
  <si>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</si>
  <si>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</si>
  <si>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</si>
  <si>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</si>
  <si>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</si>
  <si>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</si>
  <si>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</si>
  <si>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</si>
  <si>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</si>
  <si>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</si>
  <si>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</si>
  <si>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</si>
  <si>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</si>
  <si>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</si>
  <si>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</si>
  <si>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</si>
  <si>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</si>
  <si>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</si>
  <si>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</si>
  <si>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</si>
  <si>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</si>
  <si>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</si>
  <si>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</si>
  <si>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</si>
  <si>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</si>
  <si>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</si>
  <si>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</si>
  <si>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</si>
  <si>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</si>
  <si>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</si>
  <si>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</si>
  <si>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</si>
  <si>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</si>
  <si>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</si>
  <si>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</si>
  <si>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</si>
  <si>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</si>
  <si>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</si>
  <si>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</si>
  <si>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</si>
  <si>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</si>
  <si>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</si>
  <si>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</si>
  <si>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</si>
  <si>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</si>
  <si>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</si>
  <si>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</si>
  <si>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</si>
  <si>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</si>
  <si>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</si>
  <si>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</si>
  <si>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</si>
  <si>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</si>
  <si>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</si>
  <si>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</si>
  <si>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</si>
  <si>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</si>
  <si>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</si>
  <si>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</si>
  <si>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</si>
  <si>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</si>
  <si>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</si>
  <si>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</si>
  <si>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</si>
  <si>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</si>
  <si>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</si>
  <si>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</si>
  <si>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</si>
  <si>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</si>
  <si>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</si>
  <si>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</si>
  <si>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</si>
  <si>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</si>
  <si>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</si>
  <si>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</si>
  <si>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</si>
  <si>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</si>
  <si>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</si>
  <si>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</si>
  <si>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</si>
  <si>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</si>
  <si>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</si>
  <si>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</si>
  <si>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</si>
  <si>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</si>
  <si>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</si>
  <si>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</si>
  <si>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</si>
  <si>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</si>
  <si>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</si>
  <si>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</si>
  <si>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</si>
  <si>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</si>
  <si>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</si>
  <si>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</si>
  <si>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</si>
  <si>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</si>
  <si>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</si>
  <si>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</si>
  <si>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</si>
  <si>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</si>
  <si>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</si>
  <si>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</si>
  <si>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</si>
  <si>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</si>
  <si>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</si>
  <si>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</si>
  <si>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</si>
  <si>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</si>
  <si>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</si>
  <si>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</si>
  <si>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</si>
  <si>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</si>
  <si>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</si>
  <si>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</si>
  <si>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</si>
  <si>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</si>
  <si>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</si>
  <si>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</si>
  <si>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</si>
  <si>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</si>
  <si>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</si>
  <si>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</si>
  <si>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</si>
  <si>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</si>
  <si>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</si>
  <si>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</si>
  <si>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</si>
  <si>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</si>
  <si>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</si>
  <si>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</si>
  <si>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</si>
  <si>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</si>
  <si>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</si>
  <si>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</si>
  <si>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</si>
  <si>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</si>
  <si>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</si>
  <si>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</si>
  <si>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</si>
  <si>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</si>
  <si>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</si>
  <si>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</si>
  <si>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</si>
  <si>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</si>
  <si>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</si>
  <si>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</si>
  <si>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</si>
  <si>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</si>
  <si>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</si>
  <si>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</si>
  <si>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</si>
  <si>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</si>
  <si>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</si>
  <si>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</si>
  <si>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</si>
  <si>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</si>
  <si>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</si>
  <si>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</si>
  <si>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</si>
  <si>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</si>
  <si>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</si>
  <si>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</si>
  <si>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</si>
  <si>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</si>
  <si>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</si>
  <si>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</si>
  <si>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</si>
  <si>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</si>
  <si>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</si>
  <si>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</si>
  <si>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</si>
  <si>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</si>
  <si>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</si>
  <si>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</si>
  <si>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</si>
  <si>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</si>
  <si>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</si>
  <si>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</si>
  <si>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</si>
  <si>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</si>
  <si>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</si>
  <si>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</si>
  <si>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</si>
  <si>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</si>
  <si>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</si>
  <si>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</si>
  <si>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</si>
  <si>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</si>
  <si>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</si>
  <si>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</si>
  <si>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</si>
  <si>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</si>
  <si>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</si>
  <si>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</si>
  <si>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</si>
  <si>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</si>
  <si>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</si>
  <si>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</si>
  <si>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</si>
  <si>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</si>
  <si>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</si>
  <si>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</si>
  <si>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</si>
  <si>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</si>
  <si>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</si>
  <si>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</si>
  <si>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</si>
  <si>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</si>
  <si>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</si>
  <si>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</si>
  <si>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</si>
  <si>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</si>
  <si>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</si>
  <si>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</si>
  <si>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</si>
  <si>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</si>
  <si>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</si>
  <si>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</si>
  <si>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</si>
  <si>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</si>
  <si>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</si>
  <si>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</si>
  <si>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</si>
  <si>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</si>
  <si>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</si>
  <si>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</si>
  <si>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</si>
  <si>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</si>
  <si>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</si>
  <si>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</si>
  <si>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</si>
  <si>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</si>
  <si>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</si>
  <si>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</si>
  <si>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</si>
  <si>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</si>
  <si>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</si>
  <si>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</si>
  <si>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</si>
  <si>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</si>
  <si>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</si>
  <si>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</si>
  <si>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</si>
  <si>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</si>
  <si>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</si>
  <si>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</si>
  <si>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</si>
  <si>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</si>
  <si>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</si>
  <si>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</si>
  <si>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</si>
  <si>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</si>
  <si>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</si>
  <si>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</si>
  <si>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</si>
  <si>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</si>
  <si>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</si>
  <si>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</si>
  <si>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</si>
  <si>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</si>
  <si>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</si>
  <si>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</si>
  <si>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</si>
  <si>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</si>
  <si>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</si>
  <si>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</si>
  <si>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</si>
  <si>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</si>
  <si>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</si>
  <si>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</si>
  <si>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</si>
  <si>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</si>
  <si>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</si>
  <si>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</si>
  <si>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</si>
  <si>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</si>
  <si>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</si>
  <si>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</si>
  <si>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</si>
  <si>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</si>
  <si>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</si>
  <si>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</si>
  <si>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</si>
  <si>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</si>
  <si>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</si>
  <si>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</si>
  <si>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</si>
  <si>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</si>
  <si>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</si>
  <si>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</si>
  <si>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</si>
  <si>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</si>
  <si>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</si>
  <si>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</si>
  <si>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</si>
  <si>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</si>
  <si>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</si>
  <si>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</si>
  <si>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</si>
  <si>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</si>
  <si>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</si>
  <si>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</si>
  <si>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</si>
  <si>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</si>
  <si>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</si>
  <si>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</si>
  <si>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</si>
  <si>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</si>
  <si>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</si>
  <si>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</si>
  <si>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</si>
  <si>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</si>
  <si>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</si>
  <si>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</si>
  <si>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</si>
  <si>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</si>
  <si>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</si>
  <si>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</si>
  <si>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</si>
  <si>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</si>
  <si>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</si>
  <si>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</si>
  <si>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</si>
  <si>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</si>
  <si>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</si>
  <si>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</si>
  <si>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</si>
  <si>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</si>
  <si>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</si>
  <si>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</si>
  <si>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</si>
  <si>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</si>
  <si>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</si>
  <si>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</si>
  <si>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</si>
  <si>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</si>
  <si>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</si>
  <si>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</si>
  <si>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</si>
  <si>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</si>
  <si>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</si>
  <si>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</si>
  <si>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</si>
  <si>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</si>
  <si>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</si>
  <si>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</si>
  <si>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</si>
  <si>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</si>
  <si>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</si>
  <si>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</si>
  <si>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</si>
  <si>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</si>
  <si>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</si>
  <si>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</si>
  <si>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</si>
  <si>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</si>
  <si>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</si>
  <si>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</si>
  <si>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</si>
  <si>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</si>
  <si>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</si>
  <si>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</si>
  <si>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</si>
  <si>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</si>
  <si>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</si>
  <si>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</si>
  <si>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</si>
  <si>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</si>
  <si>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</si>
  <si>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</si>
  <si>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</si>
  <si>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</si>
  <si>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</si>
  <si>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</si>
  <si>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</si>
  <si>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</si>
  <si>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</si>
  <si>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</si>
  <si>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</si>
  <si>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</si>
  <si>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</si>
  <si>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</si>
  <si>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</si>
  <si>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</si>
  <si>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</si>
  <si>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</si>
  <si>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</si>
  <si>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</si>
  <si>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</si>
  <si>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</si>
  <si>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</si>
  <si>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</si>
  <si>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</si>
  <si>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</si>
  <si>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</si>
  <si>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</si>
  <si>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</si>
  <si>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</si>
  <si>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</si>
  <si>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</si>
  <si>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</si>
  <si>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</si>
  <si>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</si>
  <si>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</si>
  <si>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</si>
  <si>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</si>
  <si>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</si>
  <si>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</si>
  <si>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</si>
  <si>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</si>
  <si>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</si>
  <si>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</si>
  <si>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</si>
  <si>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</si>
  <si>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</si>
  <si>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</si>
  <si>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</si>
  <si>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</si>
  <si>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</si>
  <si>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</si>
  <si>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</si>
  <si>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</si>
  <si>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</si>
  <si>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</si>
  <si>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</si>
  <si>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</si>
  <si>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</si>
  <si>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</si>
  <si>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</si>
  <si>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</si>
  <si>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</si>
  <si>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</si>
  <si>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</si>
  <si>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</si>
  <si>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</si>
  <si>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</si>
  <si>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</si>
  <si>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</si>
  <si>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</si>
  <si>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</si>
  <si>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</si>
  <si>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</si>
  <si>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</si>
  <si>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</si>
  <si>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</si>
  <si>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</si>
  <si>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</si>
  <si>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</si>
  <si>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</si>
  <si>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</si>
  <si>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</si>
  <si>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</si>
  <si>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</si>
  <si>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</si>
  <si>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</si>
  <si>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</si>
  <si>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</si>
  <si>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</si>
  <si>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</si>
  <si>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</si>
  <si>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</si>
  <si>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</si>
  <si>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</si>
  <si>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</si>
  <si>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</si>
  <si>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</si>
  <si>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</si>
  <si>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</si>
  <si>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</si>
  <si>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</si>
  <si>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</si>
  <si>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</si>
  <si>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</si>
  <si>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</si>
  <si>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</si>
  <si>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</si>
  <si>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</si>
  <si>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</si>
  <si>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</si>
  <si>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</si>
  <si>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</si>
  <si>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</si>
  <si>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</si>
  <si>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</si>
  <si>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</si>
  <si>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</si>
  <si>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</si>
  <si>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</si>
  <si>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</si>
  <si>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</si>
  <si>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</si>
  <si>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</si>
  <si>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</si>
  <si>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</si>
  <si>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</si>
  <si>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</si>
  <si>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</si>
  <si>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</si>
  <si>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</si>
  <si>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</si>
  <si>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</si>
  <si>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</si>
  <si>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</si>
  <si>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</si>
  <si>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</si>
  <si>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</si>
  <si>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</si>
  <si>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</si>
  <si>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</si>
  <si>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</si>
  <si>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</si>
  <si>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</si>
  <si>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</si>
  <si>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</si>
  <si>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</si>
  <si>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</si>
  <si>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</si>
  <si>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</si>
  <si>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</si>
  <si>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</si>
  <si>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</si>
  <si>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</si>
  <si>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</si>
  <si>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</si>
  <si>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</si>
  <si>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</si>
  <si>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</si>
  <si>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</si>
  <si>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</si>
  <si>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</si>
  <si>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</si>
  <si>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</si>
  <si>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</si>
  <si>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</si>
  <si>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</si>
  <si>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</si>
  <si>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</si>
  <si>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</si>
  <si>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</si>
  <si>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</si>
  <si>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</si>
  <si>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</si>
  <si>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</si>
  <si>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</si>
  <si>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</si>
  <si>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</si>
  <si>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</si>
  <si>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</si>
  <si>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</si>
  <si>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</si>
  <si>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</si>
  <si>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</si>
  <si>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</si>
  <si>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</si>
  <si>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</si>
  <si>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</si>
  <si>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</si>
  <si>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</si>
  <si>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</si>
  <si>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</si>
  <si>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</si>
  <si>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</si>
  <si>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</si>
  <si>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</si>
  <si>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</si>
  <si>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</si>
  <si>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</si>
  <si>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</si>
  <si>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</si>
  <si>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</si>
  <si>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</si>
  <si>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</si>
  <si>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</si>
  <si>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</si>
  <si>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</si>
  <si>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</si>
  <si>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</si>
  <si>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</si>
  <si>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</si>
  <si>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</si>
  <si>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</si>
  <si>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</si>
  <si>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</si>
  <si>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</si>
  <si>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</si>
  <si>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</si>
  <si>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</si>
  <si>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</si>
  <si>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</si>
  <si>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</si>
  <si>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</si>
  <si>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</si>
  <si>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</si>
  <si>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</si>
  <si>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</si>
  <si>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</si>
  <si>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</si>
  <si>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</si>
  <si>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</si>
  <si>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</si>
  <si>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</si>
  <si>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</si>
  <si>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</si>
  <si>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</si>
  <si>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</si>
  <si>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</si>
  <si>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</si>
  <si>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</si>
  <si>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</si>
  <si>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</si>
  <si>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</si>
  <si>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</si>
  <si>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</si>
  <si>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</si>
  <si>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</si>
  <si>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</si>
  <si>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</si>
  <si>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</si>
  <si>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</si>
  <si>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</si>
  <si>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</si>
  <si>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</si>
  <si>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</si>
  <si>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</si>
  <si>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</si>
  <si>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</si>
  <si>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</si>
  <si>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</si>
  <si>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</si>
  <si>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</si>
  <si>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</si>
  <si>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</si>
  <si>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</si>
  <si>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</si>
  <si>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</si>
  <si>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</si>
  <si>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</si>
  <si>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</si>
  <si>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</si>
  <si>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</si>
  <si>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</si>
  <si>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</si>
  <si>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</si>
  <si>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</si>
  <si>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</si>
  <si>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</si>
  <si>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</si>
  <si>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</si>
  <si>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</si>
  <si>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</si>
  <si>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</si>
  <si>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</si>
  <si>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</si>
  <si>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</si>
  <si>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</si>
  <si>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</si>
  <si>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</si>
  <si>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</si>
  <si>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</si>
  <si>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</si>
  <si>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</si>
  <si>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</si>
  <si>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</si>
  <si>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</si>
  <si>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</si>
  <si>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</si>
  <si>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</si>
  <si>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</si>
  <si>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</si>
  <si>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</si>
  <si>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</si>
  <si>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</si>
  <si>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</si>
  <si>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</si>
  <si>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</si>
  <si>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</si>
  <si>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</si>
  <si>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</si>
  <si>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</si>
  <si>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</si>
  <si>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</si>
  <si>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</si>
  <si>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</si>
  <si>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</si>
  <si>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</si>
  <si>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</si>
  <si>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</si>
  <si>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</si>
  <si>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</si>
  <si>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</si>
  <si>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</si>
  <si>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</si>
  <si>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</si>
  <si>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</si>
  <si>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</si>
  <si>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</si>
  <si>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</si>
  <si>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</si>
  <si>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</si>
  <si>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</si>
  <si>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</si>
  <si>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</si>
  <si>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</si>
  <si>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</si>
  <si>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</si>
  <si>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</si>
  <si>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</si>
  <si>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</si>
  <si>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</si>
  <si>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</si>
  <si>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</si>
  <si>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</si>
  <si>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</si>
  <si>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</si>
  <si>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</si>
  <si>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</si>
  <si>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</si>
  <si>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</si>
  <si>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</si>
  <si>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</si>
  <si>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</si>
  <si>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</si>
  <si>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</si>
  <si>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</si>
  <si>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</si>
  <si>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</si>
  <si>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</si>
  <si>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</si>
  <si>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</si>
  <si>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</si>
  <si>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</si>
  <si>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</si>
  <si>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</si>
  <si>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</si>
  <si>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</si>
  <si>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</si>
  <si>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</si>
  <si>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</si>
  <si>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</si>
  <si>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</si>
  <si>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</si>
  <si>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</si>
  <si>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</si>
  <si>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</si>
  <si>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</si>
  <si>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</si>
  <si>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</si>
  <si>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</si>
  <si>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</si>
  <si>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</si>
  <si>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</si>
  <si>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</si>
  <si>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</si>
  <si>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</si>
  <si>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</si>
  <si>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</si>
  <si>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</si>
  <si>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</si>
  <si>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</si>
  <si>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</si>
  <si>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</si>
  <si>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</si>
  <si>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</si>
  <si>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</si>
  <si>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</si>
  <si>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</si>
  <si>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</si>
  <si>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</si>
  <si>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</si>
  <si>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</si>
  <si>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</si>
  <si>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</si>
  <si>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</si>
  <si>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</si>
  <si>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</si>
  <si>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</si>
  <si>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</si>
  <si>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</si>
  <si>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</si>
  <si>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</si>
  <si>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</si>
  <si>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</si>
  <si>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</si>
  <si>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</si>
  <si>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</si>
  <si>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</si>
  <si>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</si>
  <si>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</si>
  <si>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</si>
  <si>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</si>
  <si>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</si>
  <si>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</si>
  <si>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</si>
  <si>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</si>
  <si>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</si>
  <si>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</si>
  <si>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</si>
  <si>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</si>
  <si>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</si>
  <si>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</si>
  <si>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</si>
  <si>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</si>
  <si>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</si>
  <si>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</si>
  <si>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</si>
  <si>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</si>
  <si>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</si>
  <si>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</si>
  <si>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</si>
  <si>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</si>
  <si>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</si>
  <si>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</si>
  <si>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</si>
  <si>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</si>
  <si>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</si>
  <si>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</si>
  <si>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</si>
  <si>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</si>
  <si>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</si>
  <si>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</si>
  <si>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</si>
  <si>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</si>
  <si>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</si>
  <si>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</si>
  <si>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</si>
  <si>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</si>
  <si>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</si>
  <si>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</si>
  <si>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</si>
  <si>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</si>
  <si>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</si>
  <si>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</si>
  <si>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</si>
  <si>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</si>
  <si>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</si>
  <si>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</si>
  <si>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</si>
  <si>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</si>
  <si>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</si>
  <si>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</si>
  <si>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</si>
  <si>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</si>
  <si>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</si>
  <si>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</si>
  <si>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</si>
  <si>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</si>
  <si>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</si>
  <si>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</si>
  <si>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</si>
  <si>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</si>
  <si>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</si>
  <si>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</si>
  <si>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</si>
  <si>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</si>
  <si>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</si>
  <si>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</si>
  <si>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</si>
  <si>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</si>
  <si>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</si>
  <si>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</si>
  <si>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</si>
  <si>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</si>
  <si>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</si>
  <si>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</si>
  <si>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</si>
  <si>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</si>
  <si>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</si>
  <si>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</si>
  <si>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</si>
  <si>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</si>
  <si>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</si>
  <si>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</si>
  <si>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</si>
  <si>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</si>
  <si>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</si>
  <si>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</si>
  <si>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</si>
  <si>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</si>
  <si>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</si>
  <si>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</si>
  <si>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</si>
  <si>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</si>
  <si>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</si>
  <si>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</si>
  <si>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</si>
  <si>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</si>
  <si>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</si>
  <si>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</si>
  <si>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</si>
  <si>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</si>
  <si>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</si>
  <si>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</si>
  <si>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</si>
  <si>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</si>
  <si>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</si>
  <si>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</si>
  <si>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</si>
  <si>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</si>
  <si>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</si>
  <si>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</si>
  <si>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</si>
  <si>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</si>
  <si>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</si>
  <si>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</si>
  <si>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</si>
  <si>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</si>
  <si>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</si>
  <si>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</si>
  <si>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</si>
  <si>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</si>
  <si>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</si>
  <si>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</si>
  <si>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</si>
  <si>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</si>
  <si>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</si>
  <si>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</si>
  <si>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</si>
  <si>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</si>
  <si>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</si>
  <si>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</si>
  <si>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</si>
  <si>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</si>
  <si>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</si>
  <si>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</si>
  <si>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</si>
  <si>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</si>
  <si>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</si>
  <si>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</si>
  <si>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</si>
  <si>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</si>
  <si>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</si>
  <si>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</si>
  <si>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</si>
  <si>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</si>
  <si>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</si>
  <si>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</si>
  <si>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</si>
  <si>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</si>
  <si>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</si>
  <si>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</si>
  <si>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</si>
  <si>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</si>
  <si>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</si>
  <si>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</si>
  <si>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</si>
  <si>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</si>
  <si>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</si>
  <si>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</si>
  <si>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</si>
  <si>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</si>
  <si>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</si>
  <si>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</si>
  <si>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</si>
  <si>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</si>
  <si>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</si>
  <si>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</si>
  <si>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</si>
  <si>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</si>
  <si>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</si>
  <si>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</si>
  <si>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</si>
  <si>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</si>
  <si>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</si>
  <si>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</si>
  <si>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</si>
  <si>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</si>
  <si>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</si>
  <si>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</si>
  <si>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</si>
  <si>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</si>
  <si>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</si>
  <si>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</si>
  <si>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</si>
  <si>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</si>
  <si>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</si>
  <si>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</si>
  <si>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</si>
  <si>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</si>
  <si>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</si>
  <si>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</si>
  <si>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</si>
  <si>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</si>
  <si>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</si>
  <si>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</si>
  <si>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</si>
  <si>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</si>
  <si>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</si>
  <si>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</si>
  <si>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</si>
  <si>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</si>
  <si>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</si>
  <si>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</si>
  <si>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</si>
  <si>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</si>
  <si>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</si>
  <si>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</si>
  <si>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</si>
  <si>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</si>
  <si>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</si>
  <si>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</si>
  <si>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</si>
  <si>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</si>
  <si>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</si>
  <si>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</si>
  <si>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</si>
  <si>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</si>
  <si>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</si>
  <si>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</si>
  <si>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</si>
  <si>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</si>
  <si>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</si>
  <si>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</si>
  <si>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</si>
  <si>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</si>
  <si>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</si>
  <si>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</si>
  <si>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</si>
  <si>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</si>
  <si>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</si>
  <si>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</si>
  <si>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</si>
  <si>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</si>
  <si>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</si>
  <si>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</si>
  <si>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</si>
  <si>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</si>
  <si>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</si>
  <si>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</si>
  <si>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</si>
  <si>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</si>
  <si>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</si>
  <si>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</si>
  <si>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</si>
  <si>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</si>
  <si>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</si>
  <si>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</si>
  <si>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</si>
  <si>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</si>
  <si>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</si>
  <si>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</si>
  <si>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</si>
  <si>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</si>
  <si>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</si>
  <si>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</si>
  <si>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</si>
  <si>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</si>
  <si>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</si>
  <si>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</si>
  <si>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</si>
  <si>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</si>
  <si>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</si>
  <si>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</si>
  <si>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</si>
  <si>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</si>
  <si>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</si>
  <si>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</si>
  <si>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</si>
  <si>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</si>
  <si>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</si>
  <si>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</si>
  <si>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</si>
  <si>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</si>
  <si>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</si>
  <si>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</si>
  <si>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</si>
  <si>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</si>
  <si>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</si>
  <si>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</si>
  <si>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</si>
  <si>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</si>
  <si>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</si>
  <si>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</si>
  <si>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</si>
  <si>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</si>
  <si>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</si>
  <si>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</si>
  <si>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</si>
  <si>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</si>
  <si>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</si>
  <si>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</si>
  <si>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</si>
  <si>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</si>
  <si>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</si>
  <si>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</si>
  <si>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</si>
  <si>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</si>
  <si>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</si>
  <si>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</si>
  <si>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</si>
  <si>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</si>
  <si>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</si>
  <si>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</si>
  <si>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</si>
  <si>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</si>
  <si>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</si>
  <si>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</si>
  <si>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</si>
  <si>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</si>
  <si>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</si>
  <si>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</si>
  <si>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</si>
  <si>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</si>
  <si>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</si>
  <si>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</si>
  <si>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</si>
  <si>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</si>
  <si>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</si>
  <si>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</si>
  <si>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</si>
  <si>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</si>
  <si>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</si>
  <si>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</si>
  <si>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</si>
  <si>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</si>
  <si>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</si>
  <si>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</si>
  <si>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</si>
  <si>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</si>
  <si>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</si>
  <si>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</si>
  <si>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</si>
  <si>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</si>
  <si>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</si>
  <si>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</si>
  <si>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</si>
  <si>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</si>
  <si>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</si>
  <si>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</si>
  <si>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</si>
  <si>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</si>
  <si>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</si>
  <si>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</si>
  <si>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</si>
  <si>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</si>
  <si>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</si>
  <si>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</si>
  <si>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</si>
  <si>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</si>
  <si>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</si>
  <si>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</si>
  <si>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</si>
  <si>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</si>
  <si>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</si>
  <si>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</si>
  <si>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</si>
  <si>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</si>
  <si>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</si>
  <si>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</si>
  <si>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</si>
  <si>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</si>
  <si>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</si>
  <si>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</si>
  <si>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</si>
  <si>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</si>
  <si>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</si>
  <si>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</si>
  <si>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</si>
  <si>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</si>
  <si>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</si>
  <si>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</si>
  <si>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</si>
  <si>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</si>
  <si>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</si>
  <si>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</si>
  <si>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</si>
  <si>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</si>
  <si>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</si>
  <si>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</si>
  <si>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</si>
  <si>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</si>
  <si>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</si>
  <si>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</si>
  <si>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</si>
  <si>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</si>
  <si>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</si>
  <si>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</si>
  <si>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</si>
  <si>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</si>
  <si>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</si>
  <si>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</si>
  <si>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</si>
  <si>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</si>
  <si>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</si>
  <si>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</si>
  <si>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</si>
  <si>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</si>
  <si>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</si>
  <si>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</si>
  <si>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</si>
  <si>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</si>
  <si>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</si>
  <si>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</si>
  <si>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</si>
  <si>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</si>
  <si>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</si>
  <si>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</si>
  <si>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</si>
  <si>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</si>
  <si>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</si>
  <si>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</si>
  <si>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</si>
  <si>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</si>
  <si>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</si>
  <si>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</si>
  <si>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</si>
  <si>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</si>
  <si>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</si>
  <si>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</si>
  <si>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</si>
  <si>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</si>
  <si>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</si>
  <si>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</si>
  <si>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</si>
  <si>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</si>
  <si>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</si>
  <si>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</si>
  <si>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</si>
  <si>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</si>
  <si>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</si>
  <si>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</si>
  <si>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</si>
  <si>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</si>
  <si>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</si>
  <si>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</si>
  <si>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</si>
  <si>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</si>
  <si>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</si>
  <si>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</si>
  <si>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</si>
  <si>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</si>
  <si>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</si>
  <si>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</si>
  <si>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</si>
  <si>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</si>
  <si>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</si>
  <si>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</si>
  <si>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</si>
  <si>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</si>
  <si>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</si>
  <si>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</si>
  <si>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</si>
  <si>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</si>
  <si>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</si>
  <si>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</si>
  <si>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</si>
  <si>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</si>
  <si>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</si>
  <si>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</si>
  <si>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</si>
  <si>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</si>
  <si>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</si>
  <si>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</si>
  <si>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</si>
  <si>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</si>
  <si>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</si>
  <si>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</si>
  <si>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</si>
  <si>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</si>
  <si>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</si>
  <si>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</si>
  <si>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</si>
  <si>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</si>
  <si>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</si>
  <si>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</si>
  <si>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</si>
  <si>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</si>
  <si>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</si>
  <si>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</si>
  <si>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</si>
  <si>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</si>
  <si>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</si>
  <si>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</si>
  <si>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</si>
  <si>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</si>
  <si>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</si>
  <si>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</si>
  <si>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</si>
  <si>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</si>
  <si>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</si>
  <si>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</si>
  <si>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</si>
  <si>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</si>
  <si>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</si>
  <si>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</si>
  <si>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</si>
  <si>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</si>
  <si>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</si>
  <si>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</si>
  <si>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</si>
  <si>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</si>
  <si>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</si>
  <si>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</si>
  <si>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</si>
  <si>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</si>
  <si>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</si>
  <si>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</si>
  <si>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</si>
  <si>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</si>
  <si>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</si>
  <si>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</si>
  <si>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</si>
  <si>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</si>
  <si>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</si>
  <si>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</si>
  <si>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</si>
  <si>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</si>
  <si>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</si>
  <si>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</si>
  <si>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</si>
  <si>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</si>
  <si>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</si>
  <si>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</si>
  <si>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</si>
  <si>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</si>
  <si>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</si>
  <si>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</si>
  <si>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</si>
  <si>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</si>
  <si>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</si>
  <si>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</si>
  <si>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</si>
  <si>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</si>
  <si>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</si>
  <si>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</si>
  <si>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</si>
  <si>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</si>
  <si>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</si>
  <si>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</si>
  <si>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</si>
  <si>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</si>
  <si>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</si>
  <si>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</si>
  <si>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</si>
  <si>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</si>
  <si>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</si>
  <si>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</si>
  <si>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</si>
  <si>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</si>
  <si>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</si>
  <si>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</si>
  <si>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</si>
  <si>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</si>
  <si>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</si>
  <si>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</si>
  <si>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</si>
  <si>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</si>
  <si>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</si>
  <si>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</si>
  <si>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</si>
  <si>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</si>
  <si>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</si>
  <si>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</si>
  <si>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</si>
  <si>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</si>
  <si>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</si>
  <si>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</si>
  <si>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</si>
  <si>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</si>
  <si>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</si>
  <si>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</si>
  <si>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</si>
  <si>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</si>
  <si>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</si>
  <si>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</si>
  <si>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</si>
  <si>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</si>
  <si>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</si>
  <si>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</si>
  <si>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</si>
  <si>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</si>
  <si>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</si>
  <si>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</si>
  <si>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</si>
  <si>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</si>
  <si>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</si>
  <si>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</si>
  <si>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</si>
  <si>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</si>
  <si>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</si>
  <si>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</si>
  <si>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</si>
  <si>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</si>
  <si>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</si>
  <si>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</si>
  <si>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</si>
  <si>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</si>
  <si>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</si>
  <si>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</si>
  <si>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</si>
  <si>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</si>
  <si>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</si>
  <si>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</si>
  <si>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</si>
  <si>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</si>
  <si>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</si>
  <si>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</si>
  <si>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</si>
  <si>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</si>
  <si>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</si>
  <si>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</si>
  <si>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</si>
  <si>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</si>
  <si>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</si>
  <si>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</si>
  <si>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</si>
  <si>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</si>
  <si>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</si>
  <si>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</si>
  <si>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</si>
  <si>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</si>
  <si>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</si>
  <si>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</si>
  <si>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</si>
  <si>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</si>
  <si>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</si>
  <si>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</si>
  <si>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</si>
  <si>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</si>
  <si>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</si>
  <si>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</si>
  <si>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</si>
  <si>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</si>
  <si>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</si>
  <si>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</si>
  <si>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</si>
  <si>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</si>
  <si>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</si>
  <si>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</si>
  <si>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</si>
  <si>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</si>
  <si>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</si>
  <si>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</si>
  <si>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</si>
  <si>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</si>
  <si>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</si>
  <si>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</si>
  <si>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</si>
  <si>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</si>
  <si>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</si>
  <si>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</si>
  <si>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</si>
  <si>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</si>
  <si>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</si>
  <si>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</si>
  <si>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</si>
  <si>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</si>
  <si>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</si>
  <si>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</si>
  <si>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</si>
  <si>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</si>
  <si>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</si>
  <si>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</si>
  <si>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</si>
  <si>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</si>
  <si>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</si>
  <si>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</si>
  <si>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</si>
  <si>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</si>
  <si>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</si>
  <si>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</si>
  <si>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</si>
  <si>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</si>
  <si>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</si>
  <si>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</si>
  <si>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</si>
  <si>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</si>
  <si>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</si>
  <si>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</si>
  <si>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</si>
  <si>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</si>
  <si>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</si>
  <si>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</si>
  <si>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</si>
  <si>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</si>
  <si>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</si>
  <si>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</si>
  <si>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</si>
  <si>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</si>
  <si>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</si>
  <si>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</si>
  <si>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</si>
  <si>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</si>
  <si>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</si>
  <si>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</si>
  <si>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</si>
  <si>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</si>
  <si>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</si>
  <si>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</si>
  <si>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</si>
  <si>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</si>
  <si>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</si>
  <si>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</si>
  <si>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</si>
  <si>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</si>
  <si>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</si>
  <si>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</si>
  <si>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</si>
  <si>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</si>
  <si>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</si>
  <si>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</si>
  <si>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</si>
  <si>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</si>
  <si>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</si>
  <si>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</si>
  <si>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</si>
  <si>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</si>
  <si>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</si>
  <si>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</si>
  <si>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</si>
  <si>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</si>
  <si>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</si>
  <si>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</si>
  <si>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</si>
  <si>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</si>
  <si>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</si>
  <si>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</si>
  <si>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</si>
  <si>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</si>
  <si>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</si>
  <si>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</si>
  <si>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</si>
  <si>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</si>
  <si>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</si>
  <si>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</si>
  <si>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</si>
  <si>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</si>
  <si>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</si>
  <si>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</si>
  <si>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</si>
  <si>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</si>
  <si>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</si>
  <si>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</si>
  <si>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</si>
  <si>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</si>
  <si>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</si>
  <si>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</si>
  <si>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</si>
  <si>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</si>
  <si>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</si>
  <si>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</si>
  <si>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</si>
  <si>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</si>
  <si>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</si>
  <si>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</si>
  <si>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</si>
  <si>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</si>
  <si>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</si>
  <si>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</si>
  <si>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</si>
  <si>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</si>
  <si>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</si>
  <si>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</si>
  <si>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</si>
  <si>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</si>
  <si>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</si>
  <si>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</si>
  <si>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</si>
  <si>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</si>
  <si>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</si>
  <si>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</si>
  <si>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</si>
  <si>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</si>
  <si>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</si>
  <si>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</si>
  <si>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</si>
  <si>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</si>
  <si>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</si>
  <si>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</si>
  <si>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</si>
  <si>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</si>
  <si>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</si>
  <si>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</si>
  <si>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</si>
  <si>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</si>
  <si>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</si>
  <si>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</si>
  <si>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</si>
  <si>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</si>
  <si>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</si>
  <si>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</si>
  <si>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</si>
  <si>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</si>
  <si>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</si>
  <si>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</si>
  <si>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</si>
  <si>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</si>
  <si>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</si>
  <si>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</si>
  <si>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</si>
  <si>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</si>
  <si>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</si>
  <si>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</si>
  <si>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</si>
  <si>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</si>
  <si>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</si>
  <si>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</si>
  <si>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</si>
  <si>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</si>
  <si>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</si>
  <si>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</si>
  <si>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</si>
  <si>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</si>
  <si>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</si>
  <si>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</si>
  <si>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</si>
  <si>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</si>
  <si>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</si>
  <si>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</si>
  <si>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</si>
  <si>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</si>
  <si>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</si>
  <si>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</si>
  <si>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</si>
  <si>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</si>
  <si>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</si>
  <si>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</si>
  <si>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</si>
  <si>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</si>
  <si>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</si>
  <si>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</si>
  <si>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</si>
  <si>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</si>
  <si>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</si>
  <si>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</si>
  <si>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</si>
  <si>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</si>
  <si>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</si>
  <si>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</si>
  <si>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</si>
  <si>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</si>
  <si>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</si>
  <si>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</si>
  <si>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</si>
  <si>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</si>
  <si>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</si>
  <si>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</si>
  <si>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</si>
  <si>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</si>
  <si>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</si>
  <si>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</si>
  <si>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</si>
  <si>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</si>
  <si>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</si>
  <si>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</si>
  <si>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</si>
  <si>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</si>
  <si>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</si>
  <si>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</si>
  <si>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</si>
  <si>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</si>
  <si>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</si>
  <si>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</si>
  <si>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</si>
  <si>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</si>
  <si>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</si>
  <si>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</si>
  <si>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</si>
  <si>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</si>
  <si>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</si>
  <si>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</si>
  <si>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</si>
  <si>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</si>
  <si>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</si>
  <si>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</si>
  <si>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</si>
  <si>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</si>
  <si>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</si>
  <si>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</si>
  <si>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</si>
  <si>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</si>
  <si>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</si>
  <si>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</si>
  <si>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</si>
  <si>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</si>
  <si>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</si>
  <si>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</si>
  <si>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</si>
  <si>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</si>
  <si>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</si>
  <si>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</si>
  <si>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</si>
  <si>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</si>
  <si>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</si>
  <si>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</si>
  <si>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</si>
  <si>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</si>
  <si>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</si>
  <si>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</si>
  <si>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</si>
  <si>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</si>
  <si>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</si>
  <si>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</si>
  <si>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</si>
  <si>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</si>
  <si>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</si>
  <si>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</si>
  <si>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</si>
  <si>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</si>
  <si>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</si>
  <si>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</si>
  <si>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</si>
  <si>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</si>
  <si>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</si>
  <si>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</si>
  <si>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</si>
  <si>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</si>
  <si>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</si>
  <si>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</si>
  <si>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</si>
  <si>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</si>
  <si>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</si>
  <si>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</si>
  <si>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</si>
  <si>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</si>
  <si>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</si>
  <si>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</si>
  <si>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</si>
  <si>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</si>
  <si>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</si>
  <si>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</si>
  <si>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</si>
  <si>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</si>
  <si>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</si>
  <si>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</si>
  <si>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</si>
  <si>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</si>
  <si>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</si>
  <si>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</si>
  <si>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</si>
  <si>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</si>
  <si>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</si>
  <si>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</si>
  <si>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</si>
  <si>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</si>
  <si>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</si>
  <si>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</si>
  <si>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</si>
  <si>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</si>
  <si>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</si>
  <si>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</si>
  <si>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</si>
  <si>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</si>
  <si>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</si>
  <si>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</si>
  <si>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</si>
  <si>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</si>
  <si>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</si>
  <si>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</si>
  <si>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</si>
  <si>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</si>
  <si>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</si>
  <si>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</si>
  <si>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</si>
  <si>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</si>
  <si>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</si>
  <si>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</si>
  <si>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</si>
  <si>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</si>
  <si>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</si>
  <si>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</si>
  <si>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</si>
  <si>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</si>
  <si>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</si>
  <si>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</si>
  <si>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</si>
  <si>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</si>
  <si>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</si>
  <si>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</si>
  <si>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</si>
  <si>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</si>
  <si>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</si>
  <si>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</si>
  <si>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</si>
  <si>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</si>
  <si>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</si>
  <si>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</si>
  <si>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</si>
  <si>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</si>
  <si>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</si>
  <si>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</si>
  <si>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</si>
  <si>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</si>
  <si>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</si>
  <si>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</si>
  <si>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</si>
  <si>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</si>
  <si>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</si>
  <si>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</si>
  <si>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</si>
  <si>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</si>
  <si>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</si>
  <si>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</si>
  <si>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</si>
  <si>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</si>
  <si>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</si>
  <si>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</si>
  <si>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</si>
  <si>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</si>
  <si>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</si>
  <si>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</si>
  <si>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</si>
  <si>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</si>
  <si>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</si>
  <si>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</si>
  <si>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</si>
  <si>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</si>
  <si>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</si>
  <si>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</si>
  <si>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</si>
  <si>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</si>
  <si>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</si>
  <si>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</si>
  <si>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</si>
  <si>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</si>
  <si>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</si>
  <si>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</si>
  <si>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</si>
  <si>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</si>
  <si>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</si>
  <si>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</si>
  <si>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</si>
  <si>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</si>
  <si>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</si>
  <si>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</si>
  <si>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</si>
  <si>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</si>
  <si>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</si>
  <si>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</si>
  <si>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</si>
  <si>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</si>
  <si>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</si>
  <si>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</si>
  <si>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</si>
  <si>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</si>
  <si>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</si>
  <si>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</si>
  <si>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</si>
  <si>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</si>
  <si>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</si>
  <si>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</si>
  <si>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</si>
  <si>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</si>
  <si>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</si>
  <si>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</si>
  <si>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</si>
  <si>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</si>
  <si>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</si>
  <si>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</si>
  <si>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</si>
  <si>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</si>
  <si>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</si>
  <si>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</si>
  <si>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</si>
  <si>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</si>
  <si>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</si>
  <si>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</si>
  <si>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</si>
  <si>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</si>
  <si>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</si>
  <si>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</si>
  <si>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</si>
  <si>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</si>
  <si>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</si>
  <si>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</si>
  <si>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</si>
  <si>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</si>
  <si>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</si>
  <si>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</si>
  <si>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</si>
  <si>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</si>
  <si>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</si>
  <si>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</si>
  <si>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</si>
  <si>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</si>
  <si>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</si>
  <si>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</si>
  <si>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</si>
  <si>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</si>
  <si>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</si>
  <si>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</si>
  <si>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</si>
  <si>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</si>
  <si>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</si>
  <si>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</si>
  <si>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</si>
  <si>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</si>
  <si>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</si>
  <si>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</si>
  <si>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</si>
  <si>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</si>
  <si>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</si>
  <si>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</si>
  <si>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</si>
  <si>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</si>
  <si>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</si>
  <si>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</si>
  <si>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</si>
  <si>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</si>
  <si>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</si>
  <si>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</si>
  <si>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</si>
  <si>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</si>
  <si>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</si>
  <si>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</si>
  <si>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</si>
  <si>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</si>
  <si>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</si>
  <si>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</si>
  <si>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</si>
  <si>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</si>
  <si>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</si>
  <si>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</si>
  <si>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</si>
  <si>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</si>
  <si>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</si>
  <si>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</si>
  <si>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</si>
  <si>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</si>
  <si>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</si>
  <si>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</si>
  <si>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</si>
  <si>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</si>
  <si>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</si>
  <si>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</si>
  <si>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</si>
  <si>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</si>
  <si>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</si>
  <si>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</si>
  <si>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</si>
  <si>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</si>
  <si>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</si>
  <si>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</si>
  <si>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</si>
  <si>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</si>
  <si>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</si>
  <si>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</si>
  <si>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</si>
  <si>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</si>
  <si>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</si>
  <si>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</si>
  <si>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</si>
  <si>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</si>
  <si>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</si>
  <si>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</si>
  <si>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</si>
  <si>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</si>
  <si>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</si>
  <si>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</si>
  <si>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</si>
  <si>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</si>
  <si>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</si>
  <si>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</si>
  <si>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</si>
  <si>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</si>
  <si>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</si>
  <si>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</si>
  <si>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</si>
  <si>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</si>
  <si>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</si>
  <si>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</si>
  <si>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</si>
  <si>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</si>
  <si>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</si>
  <si>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</si>
  <si>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</si>
  <si>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</si>
  <si>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</si>
  <si>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</si>
  <si>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</si>
  <si>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</si>
  <si>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</si>
  <si>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</si>
  <si>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</si>
  <si>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</si>
  <si>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</si>
  <si>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</si>
  <si>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</si>
  <si>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</si>
  <si>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</si>
  <si>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</si>
  <si>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</si>
  <si>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</si>
  <si>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</si>
  <si>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</si>
  <si>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</si>
  <si>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</si>
  <si>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</si>
  <si>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</si>
  <si>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</si>
  <si>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</si>
  <si>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</si>
  <si>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</si>
  <si>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</si>
  <si>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</si>
  <si>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</si>
  <si>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</si>
  <si>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</si>
  <si>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</si>
  <si>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</si>
  <si>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</si>
  <si>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</si>
  <si>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</si>
  <si>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</si>
  <si>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</si>
  <si>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</si>
  <si>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</si>
  <si>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</si>
  <si>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</si>
  <si>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</si>
  <si>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</si>
  <si>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</si>
  <si>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</si>
  <si>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</si>
  <si>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</si>
  <si>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</si>
  <si>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</si>
  <si>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</si>
  <si>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</si>
  <si>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</si>
  <si>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</si>
  <si>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</si>
  <si>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</si>
  <si>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</si>
  <si>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</si>
  <si>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</si>
  <si>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</si>
  <si>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</si>
  <si>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</si>
  <si>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</si>
  <si>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</si>
  <si>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</si>
  <si>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</si>
  <si>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</si>
  <si>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</si>
  <si>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</si>
  <si>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</si>
  <si>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</si>
  <si>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</si>
  <si>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</si>
  <si>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</si>
  <si>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</si>
  <si>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</si>
  <si>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</si>
  <si>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</si>
  <si>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</si>
  <si>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</si>
  <si>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</si>
  <si>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</si>
  <si>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</si>
  <si>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</si>
  <si>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</si>
  <si>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</si>
  <si>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</si>
  <si>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</si>
  <si>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</si>
  <si>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</si>
  <si>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</si>
  <si>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</si>
  <si>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</si>
  <si>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</si>
  <si>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</si>
  <si>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</si>
  <si>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</si>
  <si>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</si>
  <si>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</si>
  <si>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</si>
  <si>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</si>
  <si>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</si>
  <si>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</si>
  <si>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</si>
  <si>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</si>
  <si>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</si>
  <si>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</si>
  <si>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</si>
  <si>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</si>
  <si>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</si>
  <si>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</si>
  <si>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</si>
  <si>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</si>
  <si>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</si>
  <si>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</si>
  <si>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</si>
  <si>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</si>
  <si>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</si>
  <si>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</si>
  <si>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</si>
  <si>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</si>
  <si>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</si>
  <si>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</si>
  <si>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</si>
  <si>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</si>
  <si>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</si>
  <si>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</si>
  <si>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</si>
  <si>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</si>
  <si>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</si>
  <si>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</si>
  <si>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</si>
  <si>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</si>
  <si>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</si>
  <si>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</si>
  <si>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</si>
  <si>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</si>
  <si>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</si>
  <si>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</si>
  <si>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</si>
  <si>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</si>
  <si>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</si>
  <si>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</si>
  <si>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</si>
  <si>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</si>
  <si>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</si>
  <si>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</si>
  <si>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</si>
  <si>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</si>
  <si>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</si>
  <si>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</si>
  <si>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</si>
  <si>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</si>
  <si>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</si>
  <si>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</si>
  <si>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</si>
  <si>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</si>
  <si>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</si>
  <si>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</si>
  <si>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</si>
  <si>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</si>
  <si>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</si>
  <si>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</si>
  <si>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</si>
  <si>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</si>
  <si>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</si>
  <si>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</si>
  <si>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</si>
  <si>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</si>
  <si>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</si>
  <si>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</si>
  <si>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</si>
  <si>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</si>
  <si>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</si>
  <si>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</si>
  <si>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</si>
  <si>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</si>
  <si>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</si>
  <si>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</si>
  <si>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</si>
  <si>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</si>
  <si>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</si>
  <si>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</si>
  <si>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</si>
  <si>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</si>
  <si>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</si>
  <si>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</si>
  <si>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</si>
  <si>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</si>
  <si>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</si>
  <si>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</si>
  <si>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</si>
  <si>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</si>
  <si>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</si>
  <si>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</si>
  <si>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</si>
  <si>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</si>
  <si>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</si>
  <si>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</si>
  <si>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</si>
  <si>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</si>
  <si>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</si>
  <si>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</si>
  <si>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</si>
  <si>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</si>
  <si>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</si>
  <si>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</si>
  <si>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</si>
  <si>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</si>
  <si>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</si>
  <si>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</si>
  <si>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</si>
  <si>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</si>
  <si>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</si>
  <si>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</si>
  <si>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</si>
  <si>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</si>
  <si>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</si>
  <si>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</si>
  <si>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</si>
  <si>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</si>
  <si>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</si>
  <si>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</si>
  <si>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</si>
  <si>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</si>
  <si>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</si>
  <si>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</si>
  <si>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</si>
  <si>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</si>
  <si>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</si>
  <si>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</si>
  <si>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</si>
  <si>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</si>
  <si>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</si>
  <si>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</si>
  <si>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</si>
  <si>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</si>
  <si>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</si>
  <si>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</si>
  <si>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</si>
  <si>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</si>
  <si>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</si>
  <si>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</si>
  <si>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</si>
  <si>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</si>
  <si>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</si>
  <si>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</si>
  <si>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</si>
  <si>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</si>
  <si>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</si>
  <si>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</si>
  <si>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</si>
  <si>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</si>
  <si>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</si>
  <si>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</si>
  <si>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</si>
  <si>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</si>
  <si>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</si>
  <si>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</si>
  <si>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</si>
  <si>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</si>
  <si>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</si>
  <si>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</si>
  <si>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</si>
  <si>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</si>
  <si>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</si>
  <si>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</si>
  <si>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</si>
  <si>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</si>
  <si>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</si>
  <si>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</si>
  <si>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</si>
  <si>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</si>
  <si>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</si>
  <si>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</si>
  <si>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</si>
  <si>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</si>
  <si>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</si>
  <si>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</si>
  <si>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</si>
  <si>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</si>
  <si>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</si>
  <si>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</si>
  <si>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</si>
  <si>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</si>
  <si>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</si>
  <si>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</si>
  <si>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</si>
  <si>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</si>
  <si>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</si>
  <si>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</si>
  <si>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</si>
  <si>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</si>
  <si>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</si>
  <si>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</si>
  <si>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</si>
  <si>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</si>
  <si>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</si>
  <si>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</si>
  <si>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</si>
  <si>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</si>
  <si>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</si>
  <si>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</si>
  <si>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</si>
  <si>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</si>
  <si>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</si>
  <si>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</si>
  <si>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</si>
  <si>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</si>
  <si>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</si>
  <si>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</si>
  <si>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</si>
  <si>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</si>
  <si>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</si>
  <si>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</si>
  <si>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</si>
  <si>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</si>
  <si>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</si>
  <si>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</si>
  <si>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</si>
  <si>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</si>
  <si>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</si>
  <si>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</si>
  <si>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</si>
  <si>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</si>
  <si>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</si>
  <si>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</si>
  <si>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</si>
  <si>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</si>
  <si>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</si>
  <si>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</si>
  <si>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</si>
  <si>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</si>
  <si>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</si>
  <si>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</si>
  <si>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</si>
  <si>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</si>
  <si>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</si>
  <si>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</si>
  <si>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</si>
  <si>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</si>
  <si>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</si>
  <si>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</si>
  <si>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</si>
  <si>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</si>
  <si>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</si>
  <si>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</si>
  <si>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</si>
  <si>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</si>
  <si>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</si>
  <si>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</si>
  <si>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</si>
  <si>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</si>
  <si>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</si>
  <si>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</si>
  <si>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</si>
  <si>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</si>
  <si>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</si>
  <si>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</si>
  <si>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</si>
  <si>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</si>
  <si>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</si>
  <si>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</si>
  <si>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</si>
  <si>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</si>
  <si>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</si>
  <si>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</si>
  <si>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</si>
  <si>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</si>
  <si>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</si>
  <si>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</si>
  <si>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</si>
  <si>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</si>
  <si>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</si>
  <si>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</si>
  <si>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</si>
  <si>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</si>
  <si>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</si>
  <si>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</si>
  <si>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</si>
  <si>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</si>
  <si>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</si>
  <si>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</si>
  <si>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</si>
  <si>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</si>
  <si>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</si>
  <si>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</si>
  <si>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</si>
  <si>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</si>
  <si>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</si>
  <si>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</si>
  <si>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</si>
  <si>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</si>
  <si>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</si>
  <si>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</si>
  <si>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</si>
  <si>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</si>
  <si>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</si>
  <si>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</si>
  <si>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</si>
  <si>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</si>
  <si>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</si>
  <si>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</si>
  <si>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</si>
  <si>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</si>
  <si>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</si>
  <si>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</si>
  <si>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</si>
  <si>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</si>
  <si>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</si>
  <si>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</si>
  <si>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</si>
  <si>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</si>
  <si>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</si>
  <si>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</si>
  <si>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</si>
  <si>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</si>
  <si>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</si>
  <si>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</si>
  <si>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</si>
  <si>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</si>
  <si>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</si>
  <si>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</si>
  <si>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</si>
  <si>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</si>
  <si>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</si>
  <si>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</si>
  <si>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</si>
  <si>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</si>
  <si>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</si>
  <si>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</si>
  <si>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</si>
  <si>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</si>
  <si>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</si>
  <si>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</si>
  <si>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</si>
  <si>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</si>
  <si>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</si>
  <si>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</si>
  <si>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</si>
  <si>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</si>
  <si>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</si>
  <si>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</si>
  <si>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</si>
  <si>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</si>
  <si>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</si>
  <si>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</si>
  <si>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</si>
  <si>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</si>
  <si>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</si>
  <si>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</si>
  <si>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</si>
  <si>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</si>
  <si>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</si>
  <si>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</si>
  <si>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</si>
  <si>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</si>
  <si>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</si>
  <si>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</si>
  <si>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</si>
  <si>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</si>
  <si>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</si>
  <si>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</si>
  <si>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</si>
  <si>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</si>
  <si>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</si>
  <si>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</si>
  <si>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</si>
  <si>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</si>
  <si>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</si>
  <si>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</si>
  <si>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</si>
  <si>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</si>
  <si>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</si>
  <si>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</si>
  <si>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</si>
  <si>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</si>
  <si>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</si>
  <si>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</si>
  <si>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</si>
  <si>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</si>
  <si>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</si>
  <si>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</si>
  <si>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</si>
  <si>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</si>
  <si>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</si>
  <si>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</si>
  <si>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</si>
  <si>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</si>
  <si>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</si>
  <si>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</si>
  <si>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</si>
  <si>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</si>
  <si>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</si>
  <si>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</si>
  <si>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</si>
  <si>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</si>
  <si>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</si>
  <si>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</si>
  <si>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</si>
  <si>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</si>
  <si>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</si>
  <si>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</si>
  <si>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</si>
  <si>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</si>
  <si>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</si>
  <si>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</si>
  <si>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</si>
  <si>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</si>
  <si>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</si>
  <si>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</si>
  <si>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</si>
  <si>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</si>
  <si>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</si>
  <si>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</si>
  <si>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</si>
  <si>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</si>
  <si>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</si>
  <si>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</si>
  <si>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</si>
  <si>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</si>
  <si>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</si>
  <si>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</si>
  <si>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</si>
  <si>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</si>
  <si>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</si>
  <si>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</si>
  <si>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</si>
  <si>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</si>
  <si>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</si>
  <si>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</si>
  <si>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</si>
  <si>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</si>
  <si>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</si>
  <si>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</si>
  <si>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</si>
  <si>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</si>
  <si>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</si>
  <si>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</si>
  <si>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</si>
  <si>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</si>
  <si>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</si>
  <si>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</si>
  <si>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</si>
  <si>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</si>
  <si>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</si>
  <si>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</si>
  <si>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</si>
  <si>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</si>
  <si>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</si>
  <si>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</si>
  <si>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</si>
  <si>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</si>
  <si>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</si>
  <si>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</si>
  <si>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</si>
  <si>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</si>
  <si>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</si>
  <si>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</si>
  <si>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</si>
  <si>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</si>
  <si>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</si>
  <si>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</si>
  <si>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</si>
  <si>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</si>
  <si>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</si>
  <si>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</si>
  <si>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</si>
  <si>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</si>
  <si>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</si>
  <si>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</si>
  <si>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</si>
  <si>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</si>
  <si>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</si>
  <si>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</si>
  <si>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</si>
  <si>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</si>
  <si>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</si>
  <si>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</si>
  <si>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</si>
  <si>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</si>
  <si>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</si>
  <si>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</si>
  <si>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</si>
  <si>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</si>
  <si>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</si>
  <si>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</si>
  <si>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</si>
  <si>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</si>
  <si>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</si>
  <si>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</si>
  <si>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</si>
  <si>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</si>
  <si>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</si>
  <si>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</si>
  <si>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</si>
  <si>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</si>
  <si>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</si>
  <si>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</si>
  <si>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</si>
  <si>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</si>
  <si>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</si>
  <si>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</si>
  <si>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</si>
  <si>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</si>
  <si>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</si>
  <si>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</si>
  <si>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</si>
  <si>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</si>
  <si>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</si>
  <si>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</si>
  <si>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</si>
  <si>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</si>
  <si>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</si>
  <si>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</si>
  <si>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</si>
  <si>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</si>
  <si>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</si>
  <si>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</si>
  <si>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</si>
  <si>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</si>
  <si>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</si>
  <si>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</si>
  <si>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</si>
  <si>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</si>
  <si>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</si>
  <si>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</si>
  <si>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</si>
  <si>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</si>
  <si>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</si>
  <si>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</si>
  <si>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</si>
  <si>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</si>
  <si>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</si>
  <si>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</si>
  <si>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</si>
  <si>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</si>
  <si>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</si>
  <si>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</si>
  <si>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</si>
  <si>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</si>
  <si>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</si>
  <si>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</si>
  <si>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</si>
  <si>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</si>
  <si>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</si>
  <si>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</si>
  <si>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</si>
  <si>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</si>
  <si>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</si>
  <si>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</si>
  <si>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</si>
  <si>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</si>
  <si>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</si>
  <si>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</si>
  <si>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</si>
  <si>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</si>
  <si>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</si>
  <si>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</si>
  <si>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</si>
  <si>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</si>
  <si>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</si>
  <si>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</si>
  <si>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</si>
  <si>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</si>
  <si>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</si>
  <si>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</si>
  <si>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</si>
  <si>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</si>
  <si>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</si>
  <si>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</si>
  <si>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</si>
  <si>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</si>
  <si>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</si>
  <si>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</si>
  <si>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</si>
  <si>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</si>
  <si>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</si>
  <si>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</si>
  <si>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</si>
  <si>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</si>
  <si>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</si>
  <si>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</si>
  <si>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</si>
  <si>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</si>
  <si>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</si>
  <si>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</si>
  <si>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</si>
  <si>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</si>
  <si>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</si>
  <si>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</si>
  <si>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</si>
  <si>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</si>
  <si>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</si>
  <si>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</si>
  <si>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</si>
  <si>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</si>
  <si>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</si>
  <si>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</si>
  <si>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</si>
  <si>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</si>
  <si>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</si>
  <si>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</si>
  <si>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</si>
  <si>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</si>
  <si>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</si>
  <si>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</si>
  <si>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</si>
  <si>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</si>
  <si>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</si>
  <si>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</si>
  <si>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</si>
  <si>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</si>
  <si>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</si>
  <si>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</si>
  <si>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</si>
  <si>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</si>
  <si>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</si>
  <si>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</si>
  <si>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</si>
  <si>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</si>
  <si>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</si>
  <si>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</si>
  <si>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</si>
  <si>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</si>
  <si>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</si>
  <si>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</si>
  <si>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</si>
  <si>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</si>
  <si>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</si>
  <si>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</si>
  <si>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</si>
  <si>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</si>
  <si>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</si>
  <si>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</si>
  <si>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</si>
  <si>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</si>
  <si>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</si>
  <si>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</si>
  <si>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</si>
  <si>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</si>
  <si>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</si>
  <si>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</si>
  <si>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</si>
  <si>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</si>
  <si>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</si>
  <si>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</si>
  <si>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</si>
  <si>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</si>
  <si>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</si>
  <si>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</si>
  <si>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</si>
  <si>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</si>
  <si>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</si>
  <si>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</si>
  <si>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</si>
  <si>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</si>
  <si>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</si>
  <si>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</si>
  <si>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</si>
  <si>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</si>
  <si>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</si>
  <si>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</si>
  <si>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</si>
  <si>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</si>
  <si>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</si>
  <si>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</si>
  <si>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</si>
  <si>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</si>
  <si>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</si>
  <si>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</si>
  <si>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</si>
  <si>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</si>
  <si>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</si>
  <si>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</si>
  <si>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</si>
  <si>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</si>
  <si>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</si>
  <si>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</si>
  <si>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</si>
  <si>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</si>
  <si>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</si>
  <si>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</si>
  <si>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</si>
  <si>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</si>
  <si>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</si>
  <si>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</si>
  <si>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</si>
  <si>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</si>
  <si>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</si>
  <si>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</si>
  <si>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</si>
  <si>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</si>
  <si>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</si>
  <si>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</si>
  <si>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</si>
  <si>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</si>
  <si>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</si>
  <si>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</si>
  <si>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</si>
  <si>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</si>
  <si>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</si>
  <si>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</si>
  <si>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</si>
  <si>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</si>
  <si>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</si>
  <si>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</si>
  <si>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</si>
  <si>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</si>
  <si>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</si>
  <si>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</si>
  <si>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</si>
  <si>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</si>
  <si>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</si>
  <si>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</si>
  <si>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</si>
  <si>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</si>
  <si>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</si>
  <si>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</si>
  <si>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</si>
  <si>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</si>
  <si>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</si>
  <si>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</si>
  <si>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</si>
  <si>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</si>
  <si>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</si>
  <si>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</si>
  <si>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</si>
  <si>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</si>
  <si>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</si>
  <si>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</si>
  <si>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</si>
  <si>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</si>
  <si>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</si>
  <si>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</si>
  <si>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</si>
  <si>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</si>
  <si>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</si>
  <si>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</si>
  <si>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</si>
  <si>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</si>
  <si>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</si>
  <si>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</si>
  <si>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</si>
  <si>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</si>
  <si>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</si>
  <si>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</si>
  <si>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</si>
  <si>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</si>
  <si>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</si>
  <si>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</si>
  <si>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</si>
  <si>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</si>
  <si>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</si>
  <si>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</si>
  <si>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</si>
  <si>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</si>
  <si>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</si>
  <si>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</si>
  <si>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</si>
  <si>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</si>
  <si>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</si>
  <si>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</si>
  <si>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</si>
  <si>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</si>
  <si>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</si>
  <si>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</si>
  <si>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</si>
  <si>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</si>
  <si>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</si>
  <si>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</si>
  <si>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</si>
  <si>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</si>
  <si>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</si>
  <si>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</si>
  <si>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</si>
  <si>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</si>
  <si>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</si>
  <si>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</si>
  <si>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</si>
  <si>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</si>
  <si>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</si>
  <si>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</si>
  <si>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</si>
  <si>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</si>
  <si>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</si>
  <si>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</si>
  <si>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</si>
  <si>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</si>
  <si>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</si>
  <si>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</si>
  <si>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</si>
  <si>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</si>
  <si>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</si>
  <si>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</si>
  <si>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</si>
  <si>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</si>
  <si>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</si>
  <si>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</si>
  <si>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</si>
  <si>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</si>
  <si>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</si>
  <si>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</si>
  <si>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</si>
  <si>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</si>
  <si>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</si>
  <si>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</si>
  <si>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</si>
  <si>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</si>
  <si>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</si>
  <si>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</si>
  <si>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</si>
  <si>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</si>
  <si>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</si>
  <si>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</si>
  <si>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</si>
  <si>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</si>
  <si>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</si>
  <si>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</si>
  <si>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</si>
  <si>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</si>
  <si>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</si>
  <si>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</si>
  <si>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</si>
  <si>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</si>
  <si>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</si>
  <si>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</si>
  <si>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</si>
  <si>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</si>
  <si>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</si>
  <si>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</si>
  <si>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</si>
  <si>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</si>
  <si>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</si>
  <si>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</si>
  <si>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</si>
  <si>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</si>
  <si>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</si>
  <si>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</si>
  <si>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</si>
  <si>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</si>
  <si>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</si>
  <si>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</si>
  <si>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</si>
  <si>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</si>
  <si>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</si>
  <si>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</si>
  <si>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</si>
  <si>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</si>
  <si>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</si>
  <si>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</si>
  <si>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</si>
  <si>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</si>
  <si>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</si>
  <si>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</si>
  <si>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</si>
  <si>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</si>
  <si>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</si>
  <si>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</si>
  <si>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</si>
  <si>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</si>
  <si>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</si>
  <si>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</si>
  <si>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</si>
  <si>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</si>
  <si>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</si>
  <si>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</si>
  <si>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</si>
  <si>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</si>
  <si>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</si>
  <si>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</si>
  <si>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</si>
  <si>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</si>
  <si>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</si>
  <si>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</si>
  <si>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</si>
  <si>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</si>
  <si>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</si>
  <si>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</si>
  <si>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</si>
  <si>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</si>
  <si>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</si>
  <si>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</si>
  <si>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</si>
  <si>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</si>
  <si>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</si>
  <si>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</si>
  <si>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</si>
  <si>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</si>
  <si>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</si>
  <si>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</si>
  <si>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</si>
  <si>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</si>
  <si>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</si>
  <si>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</si>
  <si>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</si>
  <si>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</si>
  <si>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</si>
  <si>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</si>
  <si>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</si>
  <si>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</si>
  <si>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</si>
  <si>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</si>
  <si>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</si>
  <si>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</si>
  <si>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</si>
  <si>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</si>
  <si>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</si>
  <si>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</si>
  <si>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</si>
  <si>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</si>
  <si>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</si>
  <si>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</si>
  <si>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</si>
  <si>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</si>
  <si>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</si>
  <si>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</si>
  <si>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</si>
  <si>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</si>
  <si>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</si>
  <si>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</si>
  <si>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</si>
  <si>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</si>
  <si>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</si>
  <si>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</si>
  <si>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</si>
  <si>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</si>
  <si>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</si>
  <si>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</si>
  <si>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</si>
  <si>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</si>
  <si>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</si>
  <si>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</si>
  <si>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</si>
  <si>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</si>
  <si>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</si>
  <si>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</si>
  <si>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</si>
  <si>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</si>
  <si>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</si>
  <si>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</si>
  <si>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</si>
  <si>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</si>
  <si>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</si>
  <si>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</si>
  <si>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</si>
  <si>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</si>
  <si>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</si>
  <si>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</si>
  <si>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</si>
  <si>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</si>
  <si>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</si>
  <si>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</si>
  <si>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</si>
  <si>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</si>
  <si>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</si>
  <si>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</si>
  <si>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</si>
  <si>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</si>
  <si>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</si>
  <si>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</si>
  <si>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</si>
  <si>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</si>
  <si>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</si>
  <si>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</si>
  <si>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</si>
  <si>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</si>
  <si>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</si>
  <si>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</si>
  <si>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</si>
  <si>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</si>
  <si>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</si>
  <si>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</si>
  <si>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</si>
  <si>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</si>
  <si>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</si>
  <si>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</si>
  <si>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</si>
  <si>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</si>
  <si>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</si>
  <si>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</si>
  <si>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</si>
  <si>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</si>
  <si>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</si>
  <si>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</si>
  <si>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</si>
  <si>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</si>
  <si>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</si>
  <si>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</si>
  <si>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</si>
  <si>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</si>
  <si>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</si>
  <si>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</si>
  <si>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</si>
  <si>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</si>
  <si>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</si>
  <si>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</si>
  <si>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</si>
  <si>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</si>
  <si>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</si>
  <si>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</si>
  <si>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</si>
  <si>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</si>
  <si>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</si>
  <si>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</si>
  <si>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</si>
  <si>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</si>
  <si>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</si>
  <si>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</si>
  <si>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</si>
  <si>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</si>
  <si>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</si>
  <si>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</si>
  <si>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</si>
  <si>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</si>
  <si>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</si>
  <si>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</si>
  <si>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</si>
  <si>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</si>
  <si>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</si>
  <si>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</si>
  <si>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</si>
  <si>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</si>
  <si>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</si>
  <si>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</si>
  <si>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</si>
  <si>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</si>
  <si>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</si>
  <si>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</si>
  <si>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</si>
  <si>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</si>
  <si>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</si>
  <si>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</si>
  <si>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</si>
  <si>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</si>
  <si>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</si>
  <si>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</si>
  <si>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</si>
  <si>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</si>
  <si>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</si>
  <si>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</si>
  <si>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</si>
  <si>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</si>
  <si>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</si>
  <si>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</si>
  <si>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</si>
  <si>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</si>
  <si>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</si>
  <si>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</si>
  <si>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</si>
  <si>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</si>
  <si>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</si>
  <si>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</si>
  <si>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</si>
  <si>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</si>
  <si>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</si>
  <si>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</si>
  <si>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</si>
  <si>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</si>
  <si>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</si>
  <si>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</si>
  <si>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</si>
  <si>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</si>
  <si>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</si>
  <si>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</si>
  <si>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</si>
  <si>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</si>
  <si>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</si>
  <si>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</si>
  <si>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</si>
  <si>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</si>
  <si>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</si>
  <si>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</si>
  <si>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</si>
  <si>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</si>
  <si>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</si>
  <si>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</si>
  <si>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</si>
  <si>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</si>
  <si>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</si>
  <si>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</si>
  <si>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</si>
  <si>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</si>
  <si>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</si>
  <si>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</si>
  <si>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</si>
  <si>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</si>
  <si>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</si>
  <si>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</si>
  <si>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</si>
  <si>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</si>
  <si>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</si>
  <si>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</si>
  <si>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</si>
  <si>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</si>
  <si>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</si>
  <si>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</si>
  <si>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</si>
  <si>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</si>
  <si>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</si>
  <si>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</si>
  <si>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</si>
  <si>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</si>
  <si>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</si>
  <si>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</si>
  <si>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</si>
  <si>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</si>
  <si>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</si>
  <si>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</si>
  <si>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</si>
  <si>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</si>
  <si>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</si>
  <si>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</si>
  <si>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</si>
  <si>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</si>
  <si>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</si>
  <si>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</si>
  <si>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</si>
  <si>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</si>
  <si>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</si>
  <si>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</si>
  <si>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</si>
  <si>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</si>
  <si>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</si>
  <si>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</si>
  <si>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</si>
  <si>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</si>
  <si>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</si>
  <si>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</si>
  <si>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</si>
  <si>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</si>
  <si>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</si>
  <si>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</si>
  <si>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</si>
  <si>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</si>
  <si>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</si>
  <si>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</si>
  <si>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</si>
  <si>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</si>
  <si>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</si>
  <si>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</si>
  <si>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</si>
  <si>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</si>
  <si>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</si>
  <si>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</si>
  <si>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</si>
  <si>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</si>
  <si>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</si>
  <si>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</si>
  <si>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</si>
  <si>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</si>
  <si>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</si>
  <si>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</si>
  <si>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</si>
  <si>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</si>
  <si>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</si>
  <si>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</si>
  <si>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</si>
  <si>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</si>
  <si>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</si>
  <si>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</si>
  <si>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</si>
  <si>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</si>
  <si>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</si>
  <si>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</si>
  <si>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</si>
  <si>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</si>
  <si>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</si>
  <si>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</si>
  <si>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</si>
  <si>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</si>
  <si>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</si>
  <si>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</si>
  <si>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</si>
  <si>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</si>
  <si>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</si>
  <si>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</si>
  <si>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</si>
  <si>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</si>
  <si>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</si>
  <si>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</si>
  <si>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</si>
  <si>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</si>
  <si>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</si>
  <si>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</si>
  <si>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</si>
  <si>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</si>
  <si>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</si>
  <si>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</si>
  <si>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</si>
  <si>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</si>
  <si>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</si>
  <si>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</si>
  <si>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</si>
  <si>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</si>
  <si>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</si>
  <si>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</si>
  <si>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</si>
  <si>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</si>
  <si>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</si>
  <si>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</si>
  <si>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</si>
  <si>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</si>
  <si>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</si>
  <si>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</si>
  <si>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</si>
  <si>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</si>
  <si>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</si>
  <si>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</si>
  <si>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</si>
  <si>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</si>
  <si>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</si>
  <si>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</si>
  <si>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</si>
  <si>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</si>
  <si>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</si>
  <si>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</si>
  <si>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</si>
  <si>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</si>
  <si>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</si>
  <si>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</si>
  <si>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</si>
  <si>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</si>
  <si>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</si>
  <si>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</si>
  <si>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</si>
  <si>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</si>
  <si>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</si>
  <si>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</si>
  <si>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</si>
  <si>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</si>
  <si>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</si>
  <si>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</si>
  <si>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</si>
  <si>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</si>
  <si>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</si>
  <si>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</si>
  <si>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</si>
  <si>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</si>
  <si>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</si>
  <si>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</si>
  <si>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</si>
  <si>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</si>
  <si>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</si>
  <si>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</si>
  <si>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</si>
  <si>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</si>
  <si>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</si>
  <si>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</si>
  <si>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</si>
  <si>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</si>
  <si>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</si>
  <si>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</si>
  <si>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</si>
  <si>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</si>
  <si>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</si>
  <si>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</si>
  <si>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</si>
  <si>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</si>
  <si>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</si>
  <si>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</si>
  <si>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</si>
  <si>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</si>
  <si>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</si>
  <si>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</si>
  <si>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</si>
  <si>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</si>
  <si>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</si>
  <si>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</si>
  <si>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</si>
  <si>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</si>
  <si>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</si>
  <si>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</si>
  <si>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</si>
  <si>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</si>
  <si>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</si>
  <si>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</si>
  <si>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</si>
  <si>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</si>
  <si>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</si>
  <si>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</si>
  <si>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</si>
  <si>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</si>
  <si>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</si>
  <si>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</si>
  <si>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</si>
  <si>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</si>
  <si>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</si>
  <si>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</si>
  <si>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</si>
  <si>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</si>
  <si>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</si>
  <si>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</si>
  <si>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</si>
  <si>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</si>
  <si>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</si>
  <si>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</si>
  <si>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</si>
  <si>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</si>
  <si>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</si>
  <si>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</si>
  <si>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</si>
  <si>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</si>
  <si>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</si>
  <si>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</si>
  <si>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</si>
  <si>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</si>
  <si>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</si>
  <si>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</si>
  <si>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</si>
  <si>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</si>
  <si>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</si>
  <si>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</si>
  <si>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</si>
  <si>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</si>
  <si>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</si>
  <si>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</si>
  <si>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</si>
  <si>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</si>
  <si>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</si>
  <si>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</si>
  <si>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</si>
  <si>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</si>
  <si>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</si>
  <si>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</si>
  <si>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</si>
  <si>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</si>
  <si>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</si>
  <si>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</si>
  <si>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</si>
  <si>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</si>
  <si>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</si>
  <si>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</si>
  <si>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</si>
  <si>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</si>
  <si>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</si>
  <si>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</si>
  <si>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</si>
  <si>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</si>
  <si>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</si>
  <si>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</si>
  <si>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</si>
  <si>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</si>
  <si>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</si>
  <si>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</si>
  <si>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</si>
  <si>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</si>
  <si>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</si>
  <si>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</si>
  <si>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</si>
  <si>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</si>
  <si>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</si>
  <si>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</si>
  <si>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</si>
  <si>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</si>
  <si>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</si>
  <si>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</si>
  <si>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</si>
  <si>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</si>
  <si>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</si>
  <si>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</si>
  <si>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</si>
  <si>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</si>
  <si>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</si>
  <si>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</si>
  <si>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</si>
  <si>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</si>
  <si>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</si>
  <si>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</si>
  <si>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</si>
  <si>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</si>
  <si>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</si>
  <si>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</si>
  <si>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</si>
  <si>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</si>
  <si>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</si>
  <si>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</si>
  <si>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</si>
  <si>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</si>
  <si>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</si>
  <si>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</si>
  <si>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</si>
  <si>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</si>
  <si>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</si>
  <si>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</si>
  <si>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</si>
  <si>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</si>
  <si>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</si>
  <si>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</si>
  <si>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</si>
  <si>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</si>
  <si>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</si>
  <si>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</si>
  <si>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</si>
  <si>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</si>
  <si>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</si>
  <si>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</si>
  <si>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</si>
  <si>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</si>
  <si>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</si>
  <si>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</si>
  <si>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</si>
  <si>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</si>
  <si>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</si>
  <si>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</si>
  <si>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</si>
  <si>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</si>
  <si>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</si>
  <si>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</si>
  <si>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</si>
  <si>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</si>
  <si>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</si>
  <si>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</si>
  <si>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</si>
  <si>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</si>
  <si>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</si>
  <si>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</si>
  <si>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</si>
  <si>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</si>
  <si>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</si>
  <si>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</si>
  <si>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</si>
  <si>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</si>
  <si>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</si>
  <si>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</si>
  <si>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</si>
  <si>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</si>
  <si>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</si>
  <si>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</si>
  <si>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</si>
  <si>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</si>
  <si>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</si>
  <si>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</si>
  <si>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</si>
  <si>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</si>
  <si>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</si>
  <si>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</si>
  <si>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</si>
  <si>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</si>
  <si>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</si>
  <si>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</si>
  <si>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</si>
  <si>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</si>
  <si>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</si>
  <si>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</si>
  <si>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</si>
  <si>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</si>
  <si>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</si>
  <si>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</si>
  <si>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</si>
  <si>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</si>
  <si>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</si>
  <si>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</si>
  <si>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</si>
  <si>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</si>
  <si>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</si>
  <si>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</si>
  <si>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</si>
  <si>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</si>
  <si>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</si>
  <si>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</si>
  <si>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</si>
  <si>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</si>
  <si>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</si>
  <si>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</si>
  <si>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</si>
  <si>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</si>
  <si>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</si>
  <si>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</si>
  <si>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</si>
  <si>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</si>
  <si>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</si>
  <si>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</si>
  <si>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</si>
  <si>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</si>
  <si>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</si>
  <si>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</si>
  <si>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</si>
  <si>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</si>
  <si>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</si>
  <si>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</si>
  <si>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</si>
  <si>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</si>
  <si>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</si>
  <si>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</si>
  <si>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</si>
  <si>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</si>
  <si>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</si>
  <si>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</si>
  <si>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</si>
  <si>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</si>
  <si>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</si>
  <si>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</si>
  <si>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</si>
  <si>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</si>
  <si>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</si>
  <si>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</si>
  <si>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</si>
  <si>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</si>
  <si>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</si>
  <si>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</si>
  <si>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</si>
  <si>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</si>
  <si>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</si>
  <si>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</si>
  <si>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</si>
  <si>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</si>
  <si>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</si>
  <si>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</si>
  <si>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</si>
  <si>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</si>
  <si>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</si>
  <si>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</si>
  <si>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</si>
  <si>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</si>
  <si>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</si>
  <si>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</si>
  <si>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</si>
  <si>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</si>
  <si>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</si>
  <si>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</si>
  <si>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</si>
  <si>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</si>
  <si>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</si>
  <si>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</si>
  <si>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</si>
  <si>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</si>
  <si>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</si>
  <si>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</si>
  <si>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</si>
  <si>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</si>
  <si>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</si>
  <si>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</si>
  <si>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</si>
  <si>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</si>
  <si>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</si>
  <si>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</si>
  <si>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</si>
  <si>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</si>
  <si>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</si>
  <si>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</si>
  <si>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</si>
  <si>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</si>
  <si>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</si>
  <si>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</si>
  <si>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</si>
  <si>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</si>
  <si>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</si>
  <si>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</si>
  <si>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</si>
  <si>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</si>
  <si>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</si>
  <si>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</si>
  <si>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</si>
  <si>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</si>
  <si>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</si>
  <si>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</si>
  <si>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</si>
  <si>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</si>
  <si>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</si>
  <si>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</si>
  <si>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</si>
  <si>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</si>
  <si>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</si>
  <si>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</si>
  <si>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</si>
  <si>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</si>
  <si>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</si>
  <si>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</si>
  <si>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</si>
  <si>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</si>
  <si>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</si>
  <si>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</si>
  <si>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</si>
  <si>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</si>
  <si>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</si>
  <si>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</si>
  <si>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</si>
  <si>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</si>
  <si>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</si>
  <si>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</si>
  <si>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</si>
  <si>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</si>
  <si>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</si>
  <si>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</si>
  <si>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</si>
  <si>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</si>
  <si>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</si>
  <si>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</si>
  <si>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</si>
  <si>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</si>
  <si>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</si>
  <si>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</si>
  <si>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</si>
  <si>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</si>
  <si>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</si>
  <si>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</si>
  <si>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</si>
  <si>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</si>
  <si>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</si>
  <si>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</si>
  <si>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</si>
  <si>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</si>
  <si>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</si>
  <si>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</si>
  <si>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</si>
  <si>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</si>
  <si>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</si>
  <si>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</si>
  <si>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</si>
  <si>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</si>
  <si>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</si>
  <si>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</si>
  <si>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</si>
  <si>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</si>
  <si>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</si>
  <si>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</si>
  <si>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</si>
  <si>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</si>
  <si>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</si>
  <si>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</si>
  <si>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</si>
  <si>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</si>
  <si>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</si>
  <si>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</si>
  <si>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</si>
  <si>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</si>
  <si>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</si>
  <si>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</si>
  <si>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</si>
  <si>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</si>
  <si>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</si>
  <si>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</si>
  <si>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</si>
  <si>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</si>
  <si>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</si>
  <si>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</si>
  <si>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</si>
  <si>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</si>
  <si>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</si>
  <si>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</si>
  <si>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</si>
  <si>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</si>
  <si>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</si>
  <si>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</si>
  <si>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</si>
  <si>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</si>
  <si>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</si>
  <si>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</si>
  <si>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</si>
  <si>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</si>
  <si>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</si>
  <si>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</si>
  <si>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</si>
  <si>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</si>
  <si>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</si>
  <si>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</si>
  <si>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</si>
  <si>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</si>
  <si>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</si>
  <si>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</si>
  <si>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</si>
  <si>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</si>
  <si>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</si>
  <si>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</si>
  <si>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</si>
  <si>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</si>
  <si>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</si>
  <si>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</si>
  <si>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</si>
  <si>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</si>
  <si>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</si>
  <si>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</si>
  <si>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</si>
  <si>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</si>
  <si>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</si>
  <si>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</si>
  <si>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</si>
  <si>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</si>
  <si>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</si>
  <si>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</si>
  <si>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</si>
  <si>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</si>
  <si>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</si>
  <si>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</si>
  <si>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</si>
  <si>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</si>
  <si>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</si>
  <si>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</si>
  <si>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</si>
  <si>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</si>
  <si>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</si>
  <si>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</si>
  <si>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</si>
  <si>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</si>
  <si>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</si>
  <si>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</si>
  <si>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</si>
  <si>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</si>
  <si>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</si>
  <si>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</si>
  <si>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</si>
  <si>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</si>
  <si>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</si>
  <si>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</si>
  <si>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</si>
  <si>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</si>
  <si>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</si>
  <si>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</si>
  <si>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</si>
  <si>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</si>
  <si>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</si>
  <si>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</si>
  <si>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</si>
  <si>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</si>
  <si>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</si>
  <si>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</si>
  <si>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</si>
  <si>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</si>
  <si>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</si>
  <si>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</si>
  <si>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</si>
  <si>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</si>
  <si>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</si>
  <si>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</si>
  <si>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</si>
  <si>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</si>
  <si>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</si>
  <si>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</si>
  <si>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</si>
  <si>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</si>
  <si>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</si>
  <si>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</si>
  <si>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</si>
  <si>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</si>
  <si>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</si>
  <si>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</si>
  <si>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</si>
  <si>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</si>
  <si>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</si>
  <si>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</si>
  <si>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</si>
  <si>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</si>
  <si>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</si>
  <si>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</si>
  <si>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</si>
  <si>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</si>
  <si>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</si>
  <si>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</si>
  <si>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</si>
  <si>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</si>
  <si>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</si>
  <si>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</si>
  <si>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</si>
  <si>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</si>
  <si>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</si>
  <si>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</si>
  <si>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</si>
  <si>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</si>
  <si>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</si>
  <si>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</si>
  <si>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</si>
  <si>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</si>
  <si>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</si>
  <si>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</si>
  <si>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</si>
  <si>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</si>
  <si>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</si>
  <si>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</si>
  <si>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</si>
  <si>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</si>
  <si>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</si>
  <si>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</si>
  <si>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</si>
  <si>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</si>
  <si>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</si>
  <si>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</si>
  <si>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</si>
  <si>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</si>
  <si>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</si>
  <si>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</si>
  <si>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</si>
  <si>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</si>
  <si>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</si>
  <si>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</si>
  <si>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</si>
  <si>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</si>
  <si>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</si>
  <si>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</si>
  <si>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</si>
  <si>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</si>
  <si>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</si>
  <si>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</si>
  <si>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</si>
  <si>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</si>
  <si>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</si>
  <si>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</si>
  <si>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</si>
  <si>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</si>
  <si>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</si>
  <si>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</si>
  <si>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</si>
  <si>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</si>
  <si>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</si>
  <si>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</si>
  <si>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</si>
  <si>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</si>
  <si>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</si>
  <si>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</si>
  <si>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</si>
  <si>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</si>
  <si>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</si>
  <si>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</si>
  <si>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</si>
  <si>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</si>
  <si>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</si>
  <si>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</si>
  <si>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</si>
  <si>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</si>
  <si>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</si>
  <si>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</si>
  <si>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</si>
  <si>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</si>
  <si>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</si>
  <si>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</si>
  <si>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</si>
  <si>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</si>
  <si>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</si>
  <si>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</si>
  <si>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</si>
  <si>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</si>
  <si>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</si>
  <si>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</si>
  <si>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</si>
  <si>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</si>
  <si>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</si>
  <si>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</si>
  <si>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</si>
  <si>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</si>
  <si>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</si>
  <si>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</si>
  <si>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</si>
  <si>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</si>
  <si>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</si>
  <si>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</si>
  <si>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</si>
  <si>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</si>
  <si>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</si>
  <si>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</si>
  <si>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</si>
  <si>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</si>
  <si>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</si>
  <si>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</si>
  <si>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</si>
  <si>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</si>
  <si>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</si>
  <si>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</si>
  <si>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</si>
  <si>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</si>
  <si>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</si>
  <si>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</si>
  <si>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</si>
  <si>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</si>
  <si>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</si>
  <si>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</si>
  <si>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</si>
  <si>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</si>
  <si>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</si>
  <si>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</si>
  <si>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</si>
  <si>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</si>
  <si>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</si>
  <si>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</si>
  <si>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</si>
  <si>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</si>
  <si>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</si>
  <si>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</si>
  <si>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</si>
  <si>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</si>
  <si>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</si>
  <si>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</si>
  <si>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</si>
  <si>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</si>
  <si>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</si>
  <si>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</si>
  <si>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</si>
  <si>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</si>
  <si>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</si>
  <si>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</si>
  <si>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</si>
  <si>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</si>
  <si>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</si>
  <si>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</si>
  <si>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</si>
  <si>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</si>
  <si>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</si>
  <si>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</si>
  <si>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</si>
  <si>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</si>
  <si>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</si>
  <si>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</si>
  <si>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</si>
  <si>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</si>
  <si>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</si>
  <si>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</si>
  <si>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</si>
  <si>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</si>
  <si>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</si>
  <si>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</si>
  <si>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</si>
  <si>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</si>
  <si>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</si>
  <si>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</si>
  <si>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</si>
  <si>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</si>
  <si>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</si>
  <si>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</si>
  <si>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</si>
  <si>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</si>
  <si>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</si>
  <si>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</si>
  <si>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</si>
  <si>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</si>
  <si>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</si>
  <si>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</si>
  <si>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</si>
  <si>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</si>
  <si>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</si>
  <si>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</si>
  <si>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</si>
  <si>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</si>
  <si>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</si>
  <si>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</si>
  <si>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</si>
  <si>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</si>
  <si>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</si>
  <si>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</si>
  <si>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</si>
  <si>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</si>
  <si>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</si>
  <si>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</si>
  <si>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</si>
  <si>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</si>
  <si>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</si>
  <si>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</si>
  <si>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</si>
  <si>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</si>
  <si>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</si>
  <si>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</si>
  <si>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</si>
  <si>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</si>
  <si>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</si>
  <si>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</si>
  <si>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</si>
  <si>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</si>
  <si>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</si>
  <si>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</si>
  <si>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</si>
  <si>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</si>
  <si>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</si>
  <si>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</si>
  <si>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</si>
  <si>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</si>
  <si>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</si>
  <si>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</si>
  <si>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</si>
  <si>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</si>
  <si>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</si>
  <si>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</si>
  <si>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</si>
  <si>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</si>
  <si>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</si>
  <si>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</si>
  <si>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</si>
  <si>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</si>
  <si>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</si>
  <si>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</si>
  <si>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</si>
  <si>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</si>
  <si>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</si>
  <si>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</si>
  <si>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</si>
  <si>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</si>
  <si>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</si>
  <si>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</si>
  <si>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</si>
  <si>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</si>
  <si>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</si>
  <si>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</si>
  <si>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</si>
  <si>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</si>
  <si>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</si>
  <si>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</si>
  <si>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</si>
  <si>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</si>
  <si>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</si>
  <si>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</si>
  <si>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</si>
  <si>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</si>
  <si>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</si>
  <si>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</si>
  <si>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</si>
  <si>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</si>
  <si>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</si>
  <si>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</si>
  <si>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</si>
  <si>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</si>
  <si>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</si>
  <si>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</si>
  <si>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</si>
  <si>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</si>
  <si>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</si>
  <si>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</si>
  <si>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</si>
  <si>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</si>
  <si>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</si>
  <si>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</si>
  <si>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</si>
  <si>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</si>
  <si>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</si>
  <si>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</si>
  <si>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</si>
  <si>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</si>
  <si>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</si>
  <si>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</si>
  <si>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</si>
  <si>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</si>
  <si>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</si>
  <si>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</si>
  <si>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</si>
  <si>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</si>
  <si>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</si>
  <si>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</si>
  <si>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</si>
  <si>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</si>
  <si>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</si>
  <si>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</si>
  <si>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</si>
  <si>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</si>
  <si>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</si>
  <si>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</si>
  <si>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</si>
  <si>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</si>
  <si>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</si>
  <si>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</si>
  <si>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</si>
  <si>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</si>
  <si>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</si>
  <si>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</si>
  <si>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</si>
  <si>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</si>
  <si>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</si>
  <si>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</si>
  <si>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</si>
  <si>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</si>
  <si>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</si>
  <si>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</si>
  <si>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</si>
  <si>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</si>
  <si>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</si>
  <si>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</si>
  <si>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</si>
  <si>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</si>
  <si>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</si>
  <si>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</si>
  <si>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</si>
  <si>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</si>
  <si>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</si>
  <si>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</si>
  <si>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</si>
  <si>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</si>
  <si>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</si>
  <si>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</si>
  <si>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</si>
  <si>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</si>
  <si>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</si>
  <si>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</si>
  <si>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</si>
  <si>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</si>
  <si>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</si>
  <si>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</si>
  <si>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</si>
  <si>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</si>
  <si>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</si>
  <si>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</si>
  <si>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</si>
  <si>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</si>
  <si>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</si>
  <si>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</si>
  <si>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</si>
  <si>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</si>
  <si>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</si>
  <si>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</si>
  <si>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</si>
  <si>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</si>
  <si>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</si>
  <si>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</si>
  <si>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</si>
  <si>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</si>
  <si>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</si>
  <si>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</si>
  <si>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</si>
  <si>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</si>
  <si>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</si>
  <si>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</si>
  <si>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</si>
  <si>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</si>
  <si>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</si>
  <si>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</si>
  <si>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</si>
  <si>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</si>
  <si>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</si>
  <si>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</si>
  <si>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</si>
  <si>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</si>
  <si>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</si>
  <si>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</si>
  <si>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</si>
  <si>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</si>
  <si>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</si>
  <si>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</si>
  <si>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</si>
  <si>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</si>
  <si>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</si>
  <si>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</si>
  <si>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</si>
  <si>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</si>
  <si>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</si>
  <si>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</si>
  <si>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</si>
  <si>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</si>
  <si>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</si>
  <si>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</si>
  <si>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</si>
  <si>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</si>
  <si>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</si>
  <si>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</si>
  <si>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</si>
  <si>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</si>
  <si>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</si>
  <si>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</si>
  <si>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</si>
  <si>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</si>
  <si>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</si>
  <si>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</si>
  <si>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</si>
  <si>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</si>
  <si>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</si>
  <si>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</si>
  <si>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</si>
  <si>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</si>
  <si>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</si>
  <si>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</si>
  <si>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</si>
  <si>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</si>
  <si>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</si>
  <si>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</si>
  <si>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</si>
  <si>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</si>
  <si>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</si>
  <si>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</si>
  <si>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</si>
  <si>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</si>
  <si>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</si>
  <si>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</si>
  <si>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</si>
  <si>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</si>
  <si>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</si>
  <si>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</si>
  <si>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</si>
  <si>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</si>
  <si>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</si>
  <si>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</si>
  <si>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</si>
  <si>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</si>
  <si>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</si>
  <si>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</si>
  <si>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</si>
  <si>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</si>
  <si>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</si>
  <si>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</si>
  <si>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</si>
  <si>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</si>
  <si>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</si>
  <si>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</si>
  <si>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</si>
  <si>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</si>
  <si>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</si>
  <si>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</si>
  <si>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</si>
  <si>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</si>
  <si>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</si>
  <si>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</si>
  <si>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</si>
  <si>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</si>
  <si>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</si>
  <si>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</si>
  <si>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</si>
  <si>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</si>
  <si>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</si>
  <si>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</si>
  <si>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</si>
  <si>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</si>
  <si>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</si>
  <si>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</si>
  <si>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</si>
  <si>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</si>
  <si>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</si>
  <si>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</si>
  <si>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</si>
  <si>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</si>
  <si>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</si>
  <si>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</si>
  <si>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</si>
  <si>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</si>
  <si>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</si>
  <si>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</si>
  <si>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</si>
  <si>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</si>
  <si>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</si>
  <si>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</si>
  <si>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</si>
  <si>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</si>
  <si>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</si>
  <si>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</si>
  <si>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</si>
  <si>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</si>
  <si>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</si>
  <si>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</si>
  <si>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</si>
  <si>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</si>
  <si>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</si>
  <si>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</si>
  <si>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</si>
  <si>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</si>
  <si>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</si>
  <si>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</si>
  <si>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</si>
  <si>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</si>
  <si>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</si>
  <si>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</si>
  <si>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</si>
  <si>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</si>
  <si>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</si>
  <si>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</si>
  <si>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</si>
  <si>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</si>
  <si>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</si>
  <si>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</si>
  <si>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</si>
  <si>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</si>
  <si>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</si>
  <si>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</si>
  <si>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</si>
  <si>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</si>
  <si>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</si>
  <si>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</si>
  <si>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</si>
  <si>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</si>
  <si>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</si>
  <si>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</si>
  <si>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</si>
  <si>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</si>
  <si>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</si>
  <si>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</si>
  <si>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</si>
  <si>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</si>
  <si>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</si>
  <si>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</si>
  <si>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</si>
  <si>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</si>
  <si>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</si>
  <si>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</si>
  <si>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</si>
  <si>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</si>
  <si>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</si>
  <si>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</si>
  <si>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</si>
  <si>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</si>
  <si>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</si>
  <si>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</si>
  <si>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</si>
  <si>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</si>
  <si>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</si>
  <si>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</si>
  <si>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</si>
  <si>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</si>
  <si>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</si>
  <si>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</si>
  <si>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</si>
  <si>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</si>
  <si>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</si>
  <si>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</si>
  <si>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</si>
  <si>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</si>
  <si>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</si>
  <si>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</si>
  <si>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</si>
  <si>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</si>
  <si>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</si>
  <si>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</si>
  <si>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</si>
  <si>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</si>
  <si>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</si>
  <si>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</si>
  <si>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</si>
  <si>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</si>
  <si>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</si>
  <si>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</si>
  <si>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</si>
  <si>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</si>
  <si>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</si>
  <si>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</si>
  <si>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</si>
  <si>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</si>
  <si>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</si>
  <si>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</si>
  <si>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</si>
  <si>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</si>
  <si>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</si>
  <si>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</si>
  <si>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</si>
  <si>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</si>
  <si>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</si>
  <si>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</si>
  <si>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</si>
  <si>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</si>
  <si>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</si>
  <si>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</si>
  <si>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</si>
  <si>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</si>
  <si>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</si>
  <si>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</si>
  <si>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</si>
  <si>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</si>
  <si>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</si>
  <si>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</si>
  <si>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</si>
  <si>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</si>
  <si>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</si>
  <si>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</si>
  <si>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</si>
  <si>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</si>
  <si>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</si>
  <si>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</si>
  <si>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</si>
  <si>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</si>
  <si>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</si>
  <si>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</si>
  <si>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</si>
  <si>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</si>
  <si>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</si>
  <si>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</si>
  <si>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</si>
  <si>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</si>
  <si>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</si>
  <si>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</si>
  <si>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</si>
  <si>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</si>
  <si>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</si>
  <si>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</si>
  <si>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</si>
  <si>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</si>
  <si>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</si>
  <si>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</si>
  <si>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</si>
  <si>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</si>
  <si>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</si>
  <si>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</si>
  <si>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</si>
  <si>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</si>
  <si>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</si>
  <si>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</si>
  <si>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</si>
  <si>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</si>
  <si>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</si>
  <si>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</si>
  <si>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</si>
  <si>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</si>
  <si>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</si>
  <si>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</si>
  <si>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</si>
  <si>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</si>
  <si>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</si>
  <si>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</si>
  <si>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</si>
  <si>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</si>
  <si>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</si>
  <si>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</si>
  <si>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</si>
  <si>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</si>
  <si>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</si>
  <si>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</si>
  <si>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</si>
  <si>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</si>
  <si>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</si>
  <si>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</si>
  <si>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</si>
  <si>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</si>
  <si>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</si>
  <si>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</si>
  <si>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</si>
  <si>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</si>
  <si>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</si>
  <si>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</si>
  <si>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</si>
  <si>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</si>
  <si>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</si>
  <si>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</si>
  <si>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</si>
  <si>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</si>
  <si>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</si>
  <si>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</si>
  <si>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</si>
  <si>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</si>
  <si>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</si>
  <si>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</si>
  <si>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</si>
  <si>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</si>
  <si>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</si>
  <si>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</si>
  <si>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</si>
  <si>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</si>
  <si>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</si>
  <si>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</si>
  <si>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</si>
  <si>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</si>
  <si>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</si>
  <si>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</si>
  <si>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</si>
  <si>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</si>
  <si>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</si>
  <si>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</si>
  <si>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</si>
  <si>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</si>
  <si>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</si>
  <si>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</si>
  <si>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</si>
  <si>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</si>
  <si>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</si>
  <si>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</si>
  <si>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</si>
  <si>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</si>
  <si>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</si>
  <si>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</si>
  <si>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</si>
  <si>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</si>
  <si>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</si>
  <si>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</si>
  <si>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</si>
  <si>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</si>
  <si>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</si>
  <si>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</si>
  <si>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</si>
  <si>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</si>
  <si>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</si>
  <si>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</si>
  <si>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</si>
  <si>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</si>
  <si>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</si>
  <si>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</si>
  <si>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</si>
  <si>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</si>
  <si>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</si>
  <si>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</si>
  <si>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</si>
  <si>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</si>
  <si>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</si>
  <si>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</si>
  <si>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</si>
  <si>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</si>
  <si>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</si>
  <si>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</si>
  <si>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</si>
  <si>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</si>
  <si>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</si>
  <si>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</si>
  <si>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</si>
  <si>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</si>
  <si>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</si>
  <si>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</si>
  <si>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</si>
  <si>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</si>
  <si>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</si>
  <si>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</si>
  <si>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</si>
  <si>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</si>
  <si>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</si>
  <si>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</si>
  <si>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</si>
  <si>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</si>
  <si>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</si>
  <si>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</si>
  <si>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</si>
  <si>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</si>
  <si>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</si>
  <si>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</si>
  <si>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</si>
  <si>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</si>
  <si>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</si>
  <si>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</si>
  <si>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</si>
  <si>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</si>
  <si>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</si>
  <si>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</si>
  <si>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</si>
  <si>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</si>
  <si>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</si>
  <si>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</si>
  <si>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</si>
  <si>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</si>
  <si>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</si>
  <si>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</si>
  <si>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</si>
  <si>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</si>
  <si>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</si>
  <si>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</si>
  <si>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</si>
  <si>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</si>
  <si>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</si>
  <si>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</si>
  <si>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</si>
  <si>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</si>
  <si>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</si>
  <si>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</si>
  <si>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</si>
  <si>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</si>
  <si>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</si>
  <si>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</si>
  <si>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</si>
  <si>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</si>
  <si>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</si>
  <si>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</si>
  <si>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</si>
  <si>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</si>
  <si>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</si>
  <si>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</si>
  <si>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</si>
  <si>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</si>
  <si>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</si>
  <si>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</si>
  <si>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</si>
  <si>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</si>
  <si>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</si>
  <si>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</si>
  <si>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</si>
  <si>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</si>
  <si>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</si>
  <si>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</si>
  <si>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</si>
  <si>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</si>
  <si>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</si>
  <si>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</si>
  <si>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</si>
  <si>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</si>
  <si>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</si>
  <si>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</si>
  <si>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</si>
  <si>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</si>
  <si>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</si>
  <si>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</si>
  <si>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</si>
  <si>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</si>
  <si>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</si>
  <si>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</si>
  <si>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</si>
  <si>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</si>
  <si>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</si>
  <si>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</si>
  <si>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</si>
  <si>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</si>
  <si>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</si>
  <si>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</si>
  <si>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</si>
  <si>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</si>
  <si>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</si>
  <si>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</si>
  <si>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</si>
  <si>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</si>
  <si>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</si>
  <si>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</si>
  <si>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</si>
  <si>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</si>
  <si>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</si>
  <si>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</si>
  <si>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</si>
  <si>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</si>
  <si>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</si>
  <si>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</si>
  <si>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</si>
  <si>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</si>
  <si>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</si>
  <si>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</si>
  <si>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</si>
  <si>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</si>
  <si>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</si>
  <si>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</si>
  <si>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</si>
  <si>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</si>
  <si>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</si>
  <si>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</si>
  <si>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</si>
  <si>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</si>
  <si>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</si>
  <si>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</si>
  <si>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</si>
  <si>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</si>
  <si>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</si>
  <si>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</si>
  <si>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</si>
  <si>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</si>
  <si>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</si>
  <si>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</si>
  <si>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</si>
  <si>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</si>
  <si>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</si>
  <si>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</si>
  <si>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</si>
  <si>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</si>
  <si>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</si>
  <si>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</si>
  <si>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</si>
  <si>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</si>
  <si>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</si>
  <si>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</si>
  <si>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</si>
  <si>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</si>
  <si>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</si>
  <si>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</si>
  <si>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</si>
  <si>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</si>
  <si>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</si>
  <si>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</si>
  <si>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</si>
  <si>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</si>
  <si>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</si>
  <si>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</si>
  <si>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</si>
  <si>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</si>
  <si>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</si>
  <si>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</si>
  <si>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</si>
  <si>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</si>
  <si>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</si>
  <si>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</si>
  <si>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</si>
  <si>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</si>
  <si>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</si>
  <si>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</si>
  <si>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</si>
  <si>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</si>
  <si>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</si>
  <si>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</si>
  <si>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</si>
  <si>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</si>
  <si>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</si>
  <si>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</si>
  <si>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</si>
  <si>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</si>
  <si>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</si>
  <si>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</si>
  <si>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</si>
  <si>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</si>
  <si>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</si>
  <si>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</si>
  <si>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</si>
  <si>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</si>
  <si>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</si>
  <si>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</si>
  <si>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</si>
  <si>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</si>
  <si>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</si>
  <si>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</si>
  <si>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</si>
  <si>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</si>
  <si>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</si>
  <si>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</si>
  <si>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</si>
  <si>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</si>
  <si>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</si>
  <si>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</si>
  <si>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</si>
  <si>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</si>
  <si>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</si>
  <si>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</si>
  <si>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</si>
  <si>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</si>
  <si>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</si>
  <si>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</si>
  <si>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</si>
  <si>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</si>
  <si>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</si>
  <si>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</si>
  <si>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</si>
  <si>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</si>
  <si>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</si>
  <si>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</si>
  <si>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</si>
  <si>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</si>
  <si>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</si>
  <si>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</si>
  <si>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</si>
  <si>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</si>
  <si>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</si>
  <si>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</si>
  <si>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</si>
  <si>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</si>
  <si>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</si>
  <si>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</si>
  <si>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</si>
  <si>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</si>
  <si>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</si>
  <si>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</si>
  <si>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</si>
  <si>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</si>
  <si>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</si>
  <si>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</si>
  <si>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</si>
  <si>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</si>
  <si>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</si>
  <si>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</si>
  <si>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</si>
  <si>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</si>
  <si>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</si>
  <si>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</si>
  <si>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</si>
  <si>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</si>
  <si>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</si>
  <si>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</si>
  <si>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</si>
  <si>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</si>
  <si>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</si>
  <si>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</si>
  <si>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</si>
  <si>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</si>
  <si>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</si>
  <si>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</si>
  <si>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</si>
  <si>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</si>
  <si>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</si>
  <si>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</si>
  <si>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</si>
  <si>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</si>
  <si>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</si>
  <si>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</si>
  <si>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</si>
  <si>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</si>
  <si>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</si>
  <si>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</si>
  <si>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</si>
  <si>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</si>
  <si>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</si>
  <si>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</si>
  <si>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</si>
  <si>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</si>
  <si>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</si>
  <si>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</si>
  <si>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</si>
  <si>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</si>
  <si>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</si>
  <si>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</si>
  <si>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</si>
  <si>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</si>
  <si>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</si>
  <si>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</si>
  <si>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</si>
  <si>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</si>
  <si>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</si>
  <si>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</si>
  <si>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</si>
  <si>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</si>
  <si>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</si>
  <si>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</si>
  <si>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</si>
  <si>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</si>
  <si>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</si>
  <si>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</si>
  <si>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</si>
  <si>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</si>
  <si>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</si>
  <si>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</si>
  <si>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</si>
  <si>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</si>
  <si>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</si>
  <si>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</si>
  <si>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</si>
  <si>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</si>
  <si>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</si>
  <si>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</si>
  <si>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</si>
  <si>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</si>
  <si>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</si>
  <si>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</si>
  <si>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</si>
  <si>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</si>
  <si>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</si>
  <si>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</si>
  <si>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</si>
  <si>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</si>
  <si>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</si>
  <si>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</si>
  <si>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</si>
  <si>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</si>
  <si>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</si>
  <si>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</si>
  <si>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</si>
  <si>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</si>
  <si>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</si>
  <si>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</si>
  <si>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</si>
  <si>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</si>
  <si>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</si>
  <si>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</si>
  <si>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</si>
  <si>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</si>
  <si>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</si>
  <si>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</si>
  <si>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</si>
  <si>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</si>
  <si>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</si>
  <si>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</si>
  <si>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</si>
  <si>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</si>
  <si>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</si>
  <si>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</si>
  <si>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</si>
  <si>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</si>
  <si>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</si>
  <si>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</si>
  <si>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</si>
  <si>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</si>
  <si>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</si>
  <si>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</si>
  <si>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</si>
  <si>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</si>
  <si>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</si>
  <si>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</si>
  <si>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</si>
  <si>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</si>
  <si>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</si>
  <si>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</si>
  <si>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</si>
  <si>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</si>
  <si>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</si>
  <si>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</si>
  <si>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</si>
  <si>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</si>
  <si>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</si>
  <si>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</si>
  <si>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</si>
  <si>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</si>
  <si>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</si>
  <si>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</si>
  <si>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</si>
  <si>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</si>
  <si>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</si>
  <si>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</si>
  <si>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</si>
  <si>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</si>
  <si>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</si>
  <si>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</si>
  <si>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</si>
  <si>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</si>
  <si>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</si>
  <si>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</si>
  <si>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</si>
  <si>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</si>
  <si>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</si>
  <si>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</si>
  <si>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</si>
  <si>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</si>
  <si>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</si>
  <si>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</si>
  <si>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</si>
  <si>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</si>
  <si>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</si>
  <si>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</si>
  <si>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</si>
  <si>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</si>
  <si>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</si>
  <si>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</si>
  <si>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</si>
  <si>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</si>
  <si>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</si>
  <si>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</si>
  <si>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</si>
  <si>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</si>
  <si>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</si>
  <si>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</si>
  <si>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</si>
  <si>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</si>
  <si>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</si>
  <si>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</si>
  <si>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</si>
  <si>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</si>
  <si>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</si>
  <si>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</si>
  <si>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</si>
  <si>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</si>
  <si>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</si>
  <si>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</si>
  <si>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</si>
  <si>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</si>
  <si>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</si>
  <si>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</si>
  <si>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</si>
  <si>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</si>
  <si>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</si>
  <si>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</si>
  <si>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</si>
  <si>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</si>
  <si>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</si>
  <si>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</si>
  <si>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</si>
  <si>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</si>
  <si>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</si>
  <si>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</si>
  <si>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</si>
  <si>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</si>
  <si>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</si>
  <si>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</si>
  <si>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</si>
  <si>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</si>
  <si>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</si>
  <si>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</si>
  <si>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</si>
  <si>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</si>
  <si>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</si>
  <si>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</si>
  <si>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</si>
  <si>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</si>
  <si>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</si>
  <si>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</si>
  <si>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</si>
  <si>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</si>
  <si>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</si>
  <si>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</si>
  <si>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</si>
  <si>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</si>
  <si>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</si>
  <si>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</si>
  <si>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</si>
  <si>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</si>
  <si>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</si>
  <si>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</si>
  <si>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</si>
  <si>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</si>
  <si>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</si>
  <si>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</si>
  <si>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</si>
  <si>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</si>
  <si>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</si>
  <si>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</si>
  <si>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</si>
  <si>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</si>
  <si>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</si>
  <si>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</si>
  <si>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</si>
  <si>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</si>
  <si>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</si>
  <si>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</si>
  <si>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</si>
  <si>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</si>
  <si>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</si>
  <si>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</si>
  <si>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</si>
  <si>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</si>
  <si>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</si>
  <si>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</si>
  <si>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</si>
  <si>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</si>
  <si>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</si>
  <si>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</si>
  <si>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</si>
  <si>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</si>
  <si>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</si>
  <si>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</si>
  <si>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</si>
  <si>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</si>
  <si>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</si>
  <si>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</si>
  <si>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</si>
  <si>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</si>
  <si>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</si>
  <si>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</si>
  <si>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</si>
  <si>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</si>
  <si>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</si>
  <si>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</si>
  <si>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</si>
  <si>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</si>
  <si>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</si>
  <si>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</si>
  <si>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</si>
  <si>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</si>
  <si>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</si>
  <si>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</si>
  <si>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</si>
  <si>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</si>
  <si>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</si>
  <si>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</si>
  <si>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</si>
  <si>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</si>
  <si>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</si>
  <si>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</si>
  <si>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</si>
  <si>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</si>
  <si>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</si>
  <si>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</si>
  <si>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</si>
  <si>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</si>
  <si>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</si>
  <si>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</si>
  <si>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</si>
  <si>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</si>
  <si>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</si>
  <si>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</si>
  <si>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</si>
  <si>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</si>
  <si>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</si>
  <si>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</si>
  <si>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</si>
  <si>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</si>
  <si>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</si>
  <si>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</si>
  <si>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</si>
  <si>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</si>
  <si>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</si>
  <si>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</si>
  <si>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</si>
  <si>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</si>
  <si>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</si>
  <si>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</si>
  <si>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</si>
  <si>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</si>
  <si>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</si>
  <si>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</si>
  <si>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</si>
  <si>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</si>
  <si>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</si>
  <si>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</si>
  <si>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</si>
  <si>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</si>
  <si>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</si>
  <si>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</si>
  <si>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</si>
  <si>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</si>
  <si>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</si>
  <si>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</si>
  <si>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</si>
  <si>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</si>
  <si>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</si>
  <si>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</si>
  <si>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</si>
  <si>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</si>
  <si>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</si>
  <si>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</si>
  <si>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</si>
  <si>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</si>
  <si>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</si>
  <si>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</si>
  <si>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</si>
  <si>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</si>
  <si>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</si>
  <si>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</si>
  <si>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</si>
  <si>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</si>
  <si>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</si>
  <si>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</si>
  <si>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</si>
  <si>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</si>
  <si>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</si>
  <si>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</si>
  <si>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</si>
  <si>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</si>
  <si>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</si>
  <si>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</si>
  <si>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</si>
  <si>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</si>
  <si>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</si>
  <si>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</si>
  <si>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</si>
  <si>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</si>
  <si>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</si>
  <si>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</si>
  <si>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</si>
  <si>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</si>
  <si>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</si>
  <si>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</si>
  <si>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</si>
  <si>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</si>
  <si>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</si>
  <si>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</si>
  <si>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</si>
  <si>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</si>
  <si>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</si>
  <si>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</si>
  <si>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</si>
  <si>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</si>
  <si>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</si>
  <si>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</si>
  <si>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</si>
  <si>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</si>
  <si>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</si>
  <si>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</si>
  <si>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</si>
  <si>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</si>
  <si>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</si>
  <si>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</si>
  <si>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</si>
  <si>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</si>
  <si>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</si>
  <si>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</si>
  <si>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</si>
  <si>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</si>
  <si>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</si>
  <si>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</si>
  <si>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</si>
  <si>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</si>
  <si>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</si>
  <si>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</si>
  <si>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</si>
  <si>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</si>
  <si>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</si>
  <si>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</si>
  <si>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</si>
  <si>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</si>
  <si>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</si>
  <si>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</si>
  <si>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</si>
  <si>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</si>
  <si>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</si>
  <si>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</si>
  <si>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</si>
  <si>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</si>
  <si>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</si>
  <si>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</si>
  <si>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</si>
  <si>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</si>
  <si>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</si>
  <si>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</si>
  <si>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</si>
  <si>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</si>
  <si>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</si>
  <si>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</si>
  <si>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</si>
  <si>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</si>
  <si>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</si>
  <si>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</si>
  <si>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</si>
  <si>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</si>
  <si>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</si>
  <si>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</si>
  <si>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</si>
  <si>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</si>
  <si>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</si>
  <si>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</si>
  <si>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</si>
  <si>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</si>
  <si>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</si>
  <si>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</si>
  <si>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</si>
  <si>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</si>
  <si>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</si>
  <si>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</si>
  <si>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</si>
  <si>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</si>
  <si>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</si>
  <si>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</si>
  <si>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</si>
  <si>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</si>
  <si>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</si>
  <si>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</si>
  <si>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</si>
  <si>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</si>
  <si>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</si>
  <si>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</si>
  <si>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</si>
  <si>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</si>
  <si>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</si>
  <si>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</si>
  <si>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</si>
  <si>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</si>
  <si>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</si>
  <si>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</si>
  <si>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</si>
  <si>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</si>
  <si>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</si>
  <si>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</si>
  <si>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</si>
  <si>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</si>
  <si>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</si>
  <si>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</si>
  <si>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</si>
  <si>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</si>
  <si>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</si>
  <si>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</si>
  <si>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</si>
  <si>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</si>
  <si>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</si>
  <si>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</si>
  <si>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</si>
  <si>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</si>
  <si>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</si>
  <si>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</si>
  <si>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</si>
  <si>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</si>
  <si>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</si>
  <si>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</si>
  <si>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</si>
  <si>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</si>
  <si>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</si>
  <si>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</si>
  <si>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</si>
  <si>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</si>
  <si>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</si>
  <si>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</si>
  <si>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</si>
  <si>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</si>
  <si>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</si>
  <si>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</si>
  <si>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</si>
  <si>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</si>
  <si>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</si>
  <si>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</si>
  <si>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</si>
  <si>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</si>
  <si>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</si>
  <si>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</si>
  <si>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</si>
  <si>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</si>
  <si>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</si>
  <si>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</si>
  <si>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</si>
  <si>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</si>
  <si>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</si>
  <si>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</si>
  <si>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</si>
  <si>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</si>
  <si>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</si>
  <si>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</si>
  <si>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</si>
  <si>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</si>
  <si>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</si>
  <si>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</si>
  <si>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</si>
  <si>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</si>
  <si>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</si>
  <si>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</si>
  <si>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</si>
  <si>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</si>
  <si>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</si>
  <si>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</si>
  <si>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</si>
  <si>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</si>
  <si>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</si>
  <si>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</si>
  <si>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</si>
  <si>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</si>
  <si>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</si>
  <si>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</si>
  <si>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</si>
  <si>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</si>
  <si>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</si>
  <si>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</si>
  <si>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</si>
  <si>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</si>
  <si>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</si>
  <si>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</si>
  <si>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</si>
  <si>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</si>
  <si>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</si>
  <si>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</si>
  <si>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</si>
  <si>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</si>
  <si>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</si>
  <si>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</si>
  <si>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</si>
  <si>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</si>
  <si>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</si>
  <si>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</si>
  <si>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</si>
  <si>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</si>
  <si>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</si>
  <si>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</si>
  <si>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</si>
  <si>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</si>
  <si>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</si>
  <si>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</si>
  <si>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</si>
  <si>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</si>
  <si>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</si>
  <si>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</si>
  <si>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</si>
  <si>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</si>
  <si>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</si>
  <si>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</si>
  <si>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</si>
  <si>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</si>
  <si>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</si>
  <si>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</si>
  <si>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</si>
  <si>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</si>
  <si>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</si>
  <si>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</si>
  <si>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</si>
  <si>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</si>
  <si>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</si>
  <si>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</si>
  <si>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</si>
  <si>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</si>
  <si>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</si>
  <si>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</si>
  <si>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</si>
  <si>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</si>
  <si>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</si>
  <si>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</si>
  <si>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</si>
  <si>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</si>
  <si>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</si>
  <si>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</si>
  <si>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</si>
  <si>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</si>
  <si>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</si>
  <si>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</si>
  <si>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</si>
  <si>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</si>
  <si>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</si>
  <si>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</si>
  <si>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</si>
  <si>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</si>
  <si>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</si>
  <si>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</si>
  <si>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</si>
  <si>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</si>
  <si>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</si>
  <si>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</si>
  <si>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</si>
  <si>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</si>
  <si>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</si>
  <si>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</si>
  <si>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</si>
  <si>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</si>
  <si>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</si>
  <si>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</si>
  <si>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</si>
  <si>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</si>
  <si>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</si>
  <si>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</si>
  <si>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</si>
  <si>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</si>
  <si>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</si>
  <si>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</si>
  <si>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</si>
  <si>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</si>
  <si>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</si>
  <si>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</si>
  <si>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</si>
  <si>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</si>
  <si>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</si>
  <si>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</si>
  <si>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</si>
  <si>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</si>
  <si>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</si>
  <si>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</si>
  <si>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</si>
  <si>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</si>
  <si>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</si>
  <si>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</si>
  <si>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</si>
  <si>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</si>
  <si>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</si>
  <si>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</si>
  <si>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</si>
  <si>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</si>
  <si>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</si>
  <si>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</si>
  <si>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</si>
  <si>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</si>
  <si>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</si>
  <si>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</si>
  <si>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</si>
  <si>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</si>
  <si>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</si>
  <si>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</si>
  <si>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</si>
  <si>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</si>
  <si>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</si>
  <si>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</si>
  <si>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</si>
  <si>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</si>
  <si>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</si>
  <si>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</si>
  <si>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</si>
  <si>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</si>
  <si>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</si>
  <si>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</si>
  <si>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</si>
  <si>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</si>
  <si>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</si>
  <si>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</si>
  <si>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</si>
  <si>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</si>
  <si>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</si>
  <si>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</si>
  <si>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</si>
  <si>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</si>
  <si>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</si>
  <si>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</si>
  <si>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</si>
  <si>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</si>
  <si>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</si>
  <si>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</si>
  <si>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</si>
  <si>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</si>
  <si>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</si>
  <si>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</si>
  <si>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</si>
  <si>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</si>
  <si>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</si>
  <si>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</si>
  <si>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</si>
  <si>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</si>
  <si>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</si>
  <si>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</si>
  <si>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</si>
  <si>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</si>
  <si>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</si>
  <si>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</si>
  <si>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</si>
  <si>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</si>
  <si>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</si>
  <si>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</si>
  <si>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</si>
  <si>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</si>
  <si>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</si>
  <si>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</si>
  <si>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</si>
  <si>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</si>
  <si>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</si>
  <si>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</si>
  <si>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</si>
  <si>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</si>
  <si>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</si>
  <si>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</si>
  <si>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</si>
  <si>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</si>
  <si>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</si>
  <si>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</si>
  <si>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</si>
  <si>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</si>
  <si>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</si>
  <si>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</si>
  <si>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</si>
  <si>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</si>
  <si>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</si>
  <si>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</si>
  <si>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</si>
  <si>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</si>
  <si>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</si>
  <si>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</si>
  <si>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</si>
  <si>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</si>
  <si>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</si>
  <si>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</si>
  <si>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</si>
  <si>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</si>
  <si>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</si>
  <si>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</si>
  <si>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</si>
  <si>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</si>
  <si>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</si>
  <si>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</si>
  <si>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</si>
  <si>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</si>
  <si>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</si>
  <si>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</si>
  <si>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</si>
  <si>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</si>
  <si>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</si>
  <si>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</si>
  <si>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</si>
  <si>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</si>
  <si>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</si>
  <si>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</si>
  <si>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</si>
  <si>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</si>
  <si>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</si>
  <si>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</si>
  <si>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</si>
  <si>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</si>
  <si>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</si>
  <si>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</si>
  <si>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</si>
  <si>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</si>
  <si>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</si>
  <si>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</si>
  <si>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</si>
  <si>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</si>
  <si>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</si>
  <si>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</si>
  <si>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</si>
  <si>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</si>
  <si>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</si>
  <si>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</si>
  <si>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</si>
  <si>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</si>
  <si>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</si>
  <si>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</si>
  <si>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</si>
  <si>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</si>
  <si>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</si>
  <si>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</si>
  <si>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</si>
  <si>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</si>
  <si>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</si>
  <si>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</si>
  <si>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</si>
  <si>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</si>
  <si>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</si>
  <si>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</si>
  <si>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</si>
  <si>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</si>
  <si>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</si>
  <si>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</si>
  <si>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</si>
  <si>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</si>
  <si>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</si>
  <si>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</si>
  <si>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</si>
  <si>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</si>
  <si>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</si>
  <si>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</si>
  <si>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</si>
  <si>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</si>
  <si>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</si>
  <si>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</si>
  <si>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</si>
  <si>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</si>
  <si>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</si>
  <si>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</si>
  <si>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</si>
  <si>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</si>
  <si>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</si>
  <si>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</si>
  <si>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</si>
  <si>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</si>
  <si>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</si>
  <si>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</si>
  <si>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</si>
  <si>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</si>
  <si>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</si>
  <si>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</si>
  <si>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</si>
  <si>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</si>
  <si>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</si>
  <si>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</si>
  <si>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</si>
  <si>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</si>
  <si>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</si>
  <si>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</si>
  <si>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</si>
  <si>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</si>
  <si>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</si>
  <si>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</si>
  <si>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</si>
  <si>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</si>
  <si>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</si>
  <si>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</si>
  <si>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</si>
  <si>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</si>
  <si>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</si>
  <si>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</si>
  <si>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</si>
  <si>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</si>
  <si>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</si>
  <si>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</si>
  <si>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</si>
  <si>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</si>
  <si>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</si>
  <si>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</si>
  <si>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</si>
  <si>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</si>
  <si>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</si>
  <si>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</si>
  <si>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</si>
  <si>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</si>
  <si>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</si>
  <si>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</si>
  <si>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</si>
  <si>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</si>
  <si>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</si>
  <si>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</si>
  <si>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</si>
  <si>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</si>
  <si>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</si>
  <si>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</si>
  <si>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</si>
  <si>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</si>
  <si>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</si>
  <si>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</si>
  <si>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</si>
  <si>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</si>
  <si>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</si>
  <si>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</si>
  <si>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</si>
  <si>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</si>
  <si>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</si>
  <si>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</si>
  <si>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</si>
  <si>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</si>
  <si>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</si>
  <si>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</si>
  <si>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</si>
  <si>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</si>
  <si>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</si>
  <si>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</si>
  <si>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</si>
  <si>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</si>
  <si>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</si>
  <si>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</si>
  <si>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</si>
  <si>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</si>
  <si>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</si>
  <si>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</si>
  <si>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</si>
  <si>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</si>
  <si>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</si>
  <si>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</si>
  <si>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</si>
  <si>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</si>
  <si>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</si>
  <si>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</si>
  <si>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</si>
  <si>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</si>
  <si>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</si>
  <si>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</si>
  <si>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</si>
  <si>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</si>
  <si>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</si>
  <si>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</si>
  <si>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</si>
  <si>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</si>
  <si>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</si>
  <si>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</si>
  <si>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</si>
  <si>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</si>
  <si>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</si>
  <si>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</si>
  <si>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</si>
  <si>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</si>
  <si>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</si>
  <si>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</si>
  <si>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</si>
  <si>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</si>
  <si>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</si>
  <si>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</si>
  <si>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</si>
  <si>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</si>
  <si>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</si>
  <si>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</si>
  <si>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</si>
  <si>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</si>
  <si>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</si>
  <si>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</si>
  <si>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</si>
  <si>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</si>
  <si>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</si>
  <si>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</si>
  <si>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</si>
  <si>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</si>
  <si>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</si>
  <si>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</si>
  <si>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</si>
  <si>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</si>
  <si>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</si>
  <si>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</si>
  <si>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</si>
  <si>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</si>
  <si>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</si>
  <si>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</si>
  <si>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</si>
  <si>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</si>
  <si>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</si>
  <si>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</si>
  <si>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</si>
  <si>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</si>
  <si>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</si>
  <si>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</si>
  <si>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</si>
  <si>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</si>
  <si>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</si>
  <si>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</si>
  <si>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</si>
  <si>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</si>
  <si>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</si>
  <si>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</si>
  <si>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</si>
  <si>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</si>
  <si>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</si>
  <si>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</si>
  <si>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</si>
  <si>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</si>
  <si>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</si>
  <si>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</si>
  <si>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</si>
  <si>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</si>
  <si>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</si>
  <si>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</si>
  <si>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</si>
  <si>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</si>
  <si>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</si>
  <si>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</si>
  <si>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</si>
  <si>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</si>
  <si>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</si>
  <si>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</si>
  <si>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</si>
  <si>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</si>
  <si>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</si>
  <si>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</si>
  <si>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</si>
  <si>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</si>
  <si>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</si>
  <si>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</si>
  <si>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</si>
  <si>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</si>
  <si>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</si>
  <si>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</si>
  <si>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</si>
  <si>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</si>
  <si>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</si>
  <si>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</si>
  <si>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</si>
  <si>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</si>
  <si>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</si>
  <si>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</si>
  <si>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</si>
  <si>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</si>
  <si>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</si>
  <si>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</si>
  <si>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</si>
  <si>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</si>
  <si>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</si>
  <si>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</si>
  <si>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</si>
  <si>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</si>
  <si>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</si>
  <si>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</si>
  <si>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</si>
  <si>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</si>
  <si>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</si>
  <si>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</si>
  <si>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</si>
  <si>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</si>
  <si>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</si>
  <si>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</si>
  <si>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</si>
  <si>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</si>
  <si>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</si>
  <si>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</si>
  <si>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</si>
  <si>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</si>
  <si>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</si>
  <si>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</si>
  <si>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</si>
  <si>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</si>
  <si>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</si>
  <si>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</si>
  <si>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</si>
  <si>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</si>
  <si>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</si>
  <si>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</si>
  <si>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</si>
  <si>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</si>
  <si>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</si>
  <si>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</si>
  <si>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</si>
  <si>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</si>
  <si>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</si>
  <si>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</si>
  <si>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</si>
  <si>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</si>
  <si>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</si>
  <si>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</si>
  <si>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</si>
  <si>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</si>
  <si>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</si>
  <si>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</si>
  <si>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</si>
  <si>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</si>
  <si>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</si>
  <si>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</si>
  <si>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</si>
  <si>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</si>
  <si>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</si>
  <si>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</si>
  <si>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</si>
  <si>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</si>
  <si>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</si>
  <si>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</si>
  <si>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</si>
  <si>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</si>
  <si>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</si>
  <si>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</si>
  <si>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</si>
  <si>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</si>
  <si>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</si>
  <si>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</si>
  <si>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</si>
  <si>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</si>
  <si>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</si>
  <si>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</si>
  <si>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</si>
  <si>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</si>
  <si>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</si>
  <si>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</si>
  <si>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</si>
  <si>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</si>
  <si>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</si>
  <si>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</si>
  <si>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</si>
  <si>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</si>
  <si>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</si>
  <si>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</si>
  <si>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</si>
  <si>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</si>
  <si>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</si>
  <si>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</si>
  <si>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</si>
  <si>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</si>
  <si>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</si>
  <si>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</si>
  <si>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</si>
  <si>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</si>
  <si>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</si>
  <si>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</si>
  <si>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</si>
  <si>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</si>
  <si>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</si>
  <si>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</si>
  <si>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</si>
  <si>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</si>
  <si>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</si>
  <si>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</si>
  <si>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</si>
  <si>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</si>
  <si>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</si>
  <si>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</si>
  <si>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</si>
  <si>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</si>
  <si>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</si>
  <si>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</si>
  <si>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</si>
  <si>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</si>
  <si>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</si>
  <si>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</si>
  <si>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</si>
  <si>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</si>
  <si>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</si>
  <si>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</si>
  <si>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</si>
  <si>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</si>
  <si>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</si>
  <si>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</si>
  <si>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</si>
  <si>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</si>
  <si>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</si>
  <si>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</si>
  <si>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</si>
  <si>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</si>
  <si>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</si>
  <si>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</si>
  <si>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</si>
  <si>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</si>
  <si>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</si>
  <si>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</si>
  <si>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</si>
  <si>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</si>
  <si>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</si>
  <si>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</si>
  <si>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</si>
  <si>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</si>
  <si>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</si>
  <si>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</si>
  <si>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</si>
  <si>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</si>
  <si>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</si>
  <si>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</si>
  <si>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</si>
  <si>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</si>
  <si>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</si>
  <si>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</si>
  <si>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</si>
  <si>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</si>
  <si>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</si>
  <si>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</si>
  <si>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</si>
  <si>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</si>
  <si>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</si>
  <si>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</si>
  <si>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</si>
  <si>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</si>
  <si>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</si>
  <si>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</si>
  <si>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</si>
  <si>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</si>
  <si>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</si>
  <si>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</si>
  <si>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</si>
  <si>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</si>
  <si>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</si>
  <si>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</si>
  <si>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</si>
  <si>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</si>
  <si>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</si>
  <si>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</si>
  <si>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</si>
  <si>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</si>
  <si>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</si>
  <si>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</si>
  <si>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</si>
  <si>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</si>
  <si>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</si>
  <si>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</si>
  <si>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</si>
  <si>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</si>
  <si>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</si>
  <si>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</si>
  <si>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</si>
  <si>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</si>
  <si>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</si>
  <si>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</si>
  <si>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</si>
  <si>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</si>
  <si>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</si>
  <si>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</si>
  <si>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</si>
  <si>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</si>
  <si>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</si>
  <si>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</si>
  <si>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</si>
  <si>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</si>
  <si>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</si>
  <si>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</si>
  <si>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</si>
  <si>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</si>
  <si>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</si>
  <si>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</si>
  <si>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</si>
  <si>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</si>
  <si>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</si>
  <si>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</si>
  <si>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</si>
  <si>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</si>
  <si>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</si>
  <si>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</si>
  <si>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</si>
  <si>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</si>
  <si>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</si>
  <si>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</si>
  <si>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</si>
  <si>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</si>
  <si>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</si>
  <si>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</si>
  <si>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</si>
  <si>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</si>
  <si>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</si>
  <si>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</si>
  <si>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</si>
  <si>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</si>
  <si>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</si>
  <si>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</si>
  <si>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</si>
  <si>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</si>
  <si>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</si>
  <si>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</si>
  <si>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</si>
  <si>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</si>
  <si>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</si>
  <si>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</si>
  <si>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</si>
  <si>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</si>
  <si>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</si>
  <si>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</si>
  <si>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</si>
  <si>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</si>
  <si>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</si>
  <si>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</si>
  <si>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</si>
  <si>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</si>
  <si>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</si>
  <si>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</si>
  <si>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</si>
  <si>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</si>
  <si>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</si>
  <si>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</si>
  <si>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</si>
  <si>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</si>
  <si>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</si>
  <si>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</si>
  <si>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</si>
  <si>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</si>
  <si>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</si>
  <si>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</si>
  <si>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</si>
  <si>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</si>
  <si>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</si>
  <si>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</si>
  <si>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</si>
  <si>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</si>
  <si>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</si>
  <si>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</si>
  <si>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</si>
  <si>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</si>
  <si>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</si>
  <si>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</si>
  <si>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</si>
  <si>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</si>
  <si>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</si>
  <si>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</si>
  <si>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</si>
  <si>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</si>
  <si>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</si>
  <si>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</si>
  <si>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</si>
  <si>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</si>
  <si>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</si>
  <si>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</si>
  <si>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</si>
  <si>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</si>
  <si>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</si>
  <si>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</si>
  <si>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</si>
  <si>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</si>
  <si>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</si>
  <si>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</si>
  <si>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</si>
  <si>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</si>
  <si>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</si>
  <si>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</si>
  <si>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</si>
  <si>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</si>
  <si>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</si>
  <si>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</si>
  <si>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</si>
  <si>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</si>
  <si>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</si>
  <si>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</si>
  <si>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</si>
  <si>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</si>
  <si>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</si>
  <si>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</si>
  <si>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</si>
  <si>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</si>
  <si>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</si>
  <si>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</si>
  <si>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</si>
  <si>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</si>
  <si>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</si>
  <si>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</si>
  <si>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</si>
  <si>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</si>
  <si>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</si>
  <si>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</si>
  <si>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</si>
  <si>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</si>
  <si>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</si>
  <si>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</si>
  <si>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</si>
  <si>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</si>
  <si>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</si>
  <si>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</si>
  <si>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</si>
  <si>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</si>
  <si>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</si>
  <si>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</si>
  <si>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</si>
  <si>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</si>
  <si>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</si>
  <si>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</si>
  <si>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</si>
  <si>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</si>
  <si>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</si>
  <si>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</si>
  <si>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</si>
  <si>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</si>
  <si>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</si>
  <si>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</si>
  <si>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</si>
  <si>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</si>
  <si>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</si>
  <si>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</si>
  <si>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</si>
  <si>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</si>
  <si>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</si>
  <si>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</si>
  <si>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</si>
  <si>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</si>
  <si>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</si>
  <si>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</si>
  <si>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</si>
  <si>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</si>
  <si>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</si>
  <si>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</si>
  <si>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</si>
  <si>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</si>
  <si>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</si>
  <si>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</si>
  <si>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</si>
  <si>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</si>
  <si>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</si>
  <si>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</si>
  <si>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</si>
  <si>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</si>
  <si>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</si>
  <si>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</si>
  <si>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</si>
  <si>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</si>
  <si>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</si>
  <si>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</si>
  <si>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</si>
  <si>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</si>
  <si>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</si>
  <si>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</si>
  <si>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</si>
  <si>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</si>
  <si>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</si>
  <si>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</si>
  <si>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</si>
  <si>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</si>
  <si>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</si>
  <si>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</si>
  <si>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</si>
  <si>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</si>
  <si>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</si>
  <si>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</si>
  <si>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</si>
  <si>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</si>
  <si>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</si>
  <si>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</si>
  <si>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</si>
  <si>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</si>
  <si>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</si>
  <si>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</si>
  <si>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</si>
  <si>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</si>
  <si>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</si>
  <si>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</si>
  <si>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</si>
  <si>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</si>
  <si>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</si>
  <si>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</si>
  <si>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</si>
  <si>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</si>
  <si>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</si>
  <si>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</si>
  <si>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</si>
  <si>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</si>
  <si>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</si>
  <si>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</si>
  <si>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</si>
  <si>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</si>
  <si>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</si>
  <si>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</si>
  <si>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</si>
  <si>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</si>
  <si>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</si>
  <si>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</si>
  <si>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</si>
  <si>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</si>
  <si>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</si>
  <si>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</si>
  <si>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</si>
  <si>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</si>
  <si>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</si>
  <si>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</si>
  <si>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</si>
  <si>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</si>
  <si>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</si>
  <si>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</si>
  <si>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</si>
  <si>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</si>
  <si>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</si>
  <si>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</si>
  <si>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</si>
  <si>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</si>
  <si>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</si>
  <si>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</si>
  <si>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</si>
  <si>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</si>
  <si>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</si>
  <si>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</si>
  <si>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</si>
  <si>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</si>
  <si>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</si>
  <si>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</si>
  <si>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</si>
  <si>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</si>
  <si>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</si>
  <si>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</si>
  <si>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</si>
  <si>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</si>
  <si>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</si>
  <si>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</si>
  <si>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</si>
  <si>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</si>
  <si>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</si>
  <si>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</si>
  <si>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</si>
  <si>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</si>
  <si>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</si>
  <si>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</si>
  <si>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</si>
  <si>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</si>
  <si>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</si>
  <si>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</si>
  <si>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</si>
  <si>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</si>
  <si>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</si>
  <si>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</si>
  <si>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</si>
  <si>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</si>
  <si>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</si>
  <si>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</si>
  <si>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</si>
  <si>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</si>
  <si>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</si>
  <si>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</si>
  <si>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</si>
  <si>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</si>
  <si>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</si>
  <si>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</si>
  <si>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</si>
  <si>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</si>
  <si>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</si>
  <si>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</si>
  <si>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</si>
  <si>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</si>
  <si>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</si>
  <si>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</si>
  <si>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</si>
  <si>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</si>
  <si>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</si>
  <si>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</si>
  <si>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</si>
  <si>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</si>
  <si>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</si>
  <si>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</si>
  <si>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</si>
  <si>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</si>
  <si>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</si>
  <si>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</si>
  <si>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</si>
  <si>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</si>
  <si>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</si>
  <si>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</si>
  <si>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</si>
  <si>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</si>
  <si>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</si>
  <si>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</si>
  <si>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</si>
  <si>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</si>
  <si>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</si>
  <si>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</si>
  <si>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</si>
  <si>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</si>
  <si>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</si>
  <si>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</si>
  <si>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</si>
  <si>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</si>
  <si>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</si>
  <si>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</si>
  <si>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</si>
  <si>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</si>
  <si>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</si>
  <si>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</si>
  <si>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</si>
  <si>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</si>
  <si>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</si>
  <si>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</si>
  <si>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</si>
  <si>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</si>
  <si>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</si>
  <si>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</si>
  <si>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</si>
  <si>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</si>
  <si>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</si>
  <si>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</si>
  <si>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</si>
  <si>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</si>
  <si>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</si>
  <si>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</si>
  <si>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</si>
  <si>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</si>
  <si>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</si>
  <si>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</si>
  <si>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</si>
  <si>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</si>
  <si>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</si>
  <si>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</si>
  <si>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</si>
  <si>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</si>
  <si>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</si>
  <si>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</si>
  <si>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</si>
  <si>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</si>
  <si>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</si>
  <si>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</si>
  <si>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</si>
  <si>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</si>
  <si>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</si>
  <si>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</si>
  <si>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</si>
  <si>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</si>
  <si>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</si>
  <si>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</si>
  <si>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</si>
  <si>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</si>
  <si>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</si>
  <si>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</si>
  <si>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</si>
  <si>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</si>
  <si>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</si>
  <si>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</si>
  <si>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</si>
  <si>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</si>
  <si>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</si>
  <si>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</si>
  <si>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</si>
  <si>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</si>
  <si>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</si>
  <si>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</si>
  <si>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</si>
  <si>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</si>
  <si>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</si>
  <si>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</si>
  <si>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</si>
  <si>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</si>
  <si>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</si>
  <si>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</si>
  <si>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</si>
  <si>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</si>
  <si>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</si>
  <si>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</si>
  <si>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</si>
  <si>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</si>
  <si>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</si>
  <si>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</si>
  <si>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</si>
  <si>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</si>
  <si>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</si>
  <si>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</si>
  <si>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</si>
  <si>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</si>
  <si>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</si>
  <si>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</si>
  <si>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</si>
  <si>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</si>
  <si>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</si>
  <si>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</si>
  <si>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</si>
  <si>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</si>
  <si>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</si>
  <si>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</si>
  <si>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</si>
  <si>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</si>
  <si>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</si>
  <si>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</si>
  <si>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</si>
  <si>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</si>
  <si>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</si>
  <si>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</si>
  <si>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</si>
  <si>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</si>
  <si>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</si>
  <si>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</si>
  <si>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</si>
  <si>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</si>
  <si>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</si>
  <si>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</si>
  <si>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</si>
  <si>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</si>
  <si>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</si>
  <si>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</si>
  <si>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</si>
  <si>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</si>
  <si>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</si>
  <si>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</si>
  <si>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</si>
  <si>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</si>
  <si>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</si>
  <si>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</si>
  <si>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</si>
  <si>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</si>
  <si>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</si>
  <si>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</si>
  <si>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</si>
  <si>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</si>
  <si>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</si>
  <si>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</si>
  <si>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</si>
  <si>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</si>
  <si>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</si>
  <si>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</si>
  <si>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</si>
  <si>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</si>
  <si>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</si>
  <si>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</si>
  <si>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</si>
  <si>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</si>
  <si>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</si>
  <si>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</si>
  <si>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</si>
  <si>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</si>
  <si>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</si>
  <si>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</si>
  <si>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</si>
  <si>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</si>
  <si>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</si>
  <si>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</si>
  <si>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</si>
  <si>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</si>
  <si>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</si>
  <si>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</si>
  <si>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</si>
  <si>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</si>
  <si>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</si>
  <si>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</si>
  <si>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</si>
  <si>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</si>
  <si>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</si>
  <si>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</si>
  <si>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</si>
  <si>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</si>
  <si>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</si>
  <si>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</si>
  <si>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</si>
  <si>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</si>
  <si>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</si>
  <si>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</si>
  <si>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</si>
  <si>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</si>
  <si>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</si>
  <si>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</si>
  <si>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</si>
  <si>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</si>
  <si>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</si>
  <si>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</si>
  <si>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</si>
  <si>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</si>
  <si>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</si>
  <si>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</si>
  <si>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</si>
  <si>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</si>
  <si>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</si>
  <si>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</si>
  <si>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</si>
  <si>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</si>
  <si>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</si>
  <si>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</si>
  <si>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</si>
  <si>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</si>
  <si>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</si>
  <si>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</si>
  <si>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</si>
  <si>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</si>
  <si>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</si>
  <si>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</si>
  <si>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</si>
  <si>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</si>
  <si>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</si>
  <si>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</si>
  <si>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</si>
  <si>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</si>
  <si>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</si>
  <si>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</si>
  <si>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</si>
  <si>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</si>
  <si>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</si>
  <si>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</si>
  <si>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</si>
  <si>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</si>
  <si>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</si>
  <si>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</si>
  <si>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</si>
  <si>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</si>
  <si>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</si>
  <si>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</si>
  <si>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</si>
  <si>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</si>
  <si>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</si>
  <si>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</si>
  <si>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</si>
  <si>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</si>
  <si>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</si>
  <si>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</si>
  <si>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</si>
  <si>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</si>
  <si>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</si>
  <si>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</si>
  <si>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</si>
  <si>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</si>
  <si>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</si>
  <si>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</si>
  <si>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</si>
  <si>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</si>
  <si>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</si>
  <si>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</si>
  <si>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</si>
  <si>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</si>
  <si>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</si>
  <si>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</si>
  <si>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</si>
  <si>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</si>
  <si>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</si>
  <si>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</si>
  <si>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</si>
  <si>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</si>
  <si>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</si>
  <si>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</si>
  <si>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</si>
  <si>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</si>
  <si>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</si>
  <si>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</si>
  <si>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</si>
  <si>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</si>
  <si>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</si>
  <si>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</si>
  <si>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</si>
  <si>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</si>
  <si>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</si>
  <si>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</si>
  <si>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</si>
  <si>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</si>
  <si>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</si>
  <si>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</si>
  <si>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</si>
  <si>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</si>
  <si>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</si>
  <si>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</si>
  <si>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</si>
  <si>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</si>
  <si>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</si>
  <si>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</si>
  <si>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</si>
  <si>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</si>
  <si>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</si>
  <si>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</si>
  <si>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</si>
  <si>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</si>
  <si>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</si>
  <si>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</si>
  <si>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</si>
  <si>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</si>
  <si>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</si>
  <si>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</si>
  <si>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</si>
  <si>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</si>
  <si>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</si>
  <si>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</si>
  <si>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</si>
  <si>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</si>
  <si>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</si>
  <si>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</si>
  <si>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</si>
  <si>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</si>
  <si>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</si>
  <si>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</si>
  <si>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</si>
  <si>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</si>
  <si>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</si>
  <si>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</si>
  <si>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</si>
  <si>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</si>
  <si>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</si>
  <si>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</si>
  <si>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</si>
  <si>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</si>
  <si>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</si>
  <si>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</si>
  <si>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</si>
  <si>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</si>
  <si>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</si>
  <si>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</si>
  <si>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</si>
  <si>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</si>
  <si>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</si>
  <si>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</si>
  <si>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</si>
  <si>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</si>
  <si>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</si>
  <si>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</si>
  <si>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</si>
  <si>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</si>
  <si>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</si>
  <si>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</si>
  <si>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</si>
  <si>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</si>
  <si>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</si>
  <si>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</si>
  <si>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</si>
  <si>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</si>
  <si>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</si>
  <si>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</si>
  <si>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</si>
  <si>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</si>
  <si>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</si>
  <si>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</si>
  <si>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</si>
  <si>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</si>
  <si>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</si>
  <si>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</si>
  <si>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</si>
  <si>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</si>
  <si>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</si>
  <si>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</si>
  <si>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</si>
  <si>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</si>
  <si>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</si>
  <si>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</si>
  <si>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</si>
  <si>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</si>
  <si>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</si>
  <si>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</si>
  <si>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</si>
  <si>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</si>
  <si>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</si>
  <si>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</si>
  <si>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</si>
  <si>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</si>
  <si>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</si>
  <si>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</si>
  <si>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</si>
  <si>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</si>
  <si>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</si>
  <si>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</si>
  <si>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</si>
  <si>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</si>
  <si>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</si>
  <si>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</si>
  <si>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</si>
  <si>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</si>
  <si>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</si>
  <si>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</si>
  <si>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</si>
  <si>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</si>
  <si>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</si>
  <si>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</si>
  <si>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</si>
  <si>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</si>
  <si>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</si>
  <si>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</si>
  <si>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</si>
  <si>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</si>
  <si>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</si>
  <si>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</si>
  <si>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</si>
  <si>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</si>
  <si>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</si>
  <si>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</si>
  <si>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</si>
  <si>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</si>
  <si>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</si>
  <si>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</si>
  <si>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</si>
  <si>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</si>
  <si>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</si>
  <si>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</si>
  <si>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</si>
  <si>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</si>
  <si>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</si>
  <si>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</si>
  <si>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</si>
  <si>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</si>
  <si>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</si>
  <si>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</si>
  <si>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</si>
  <si>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</si>
  <si>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</si>
  <si>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</si>
  <si>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</si>
  <si>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</si>
  <si>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</si>
  <si>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</si>
  <si>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</si>
  <si>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</si>
  <si>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</si>
  <si>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</si>
  <si>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</si>
  <si>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</si>
  <si>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</si>
  <si>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</si>
  <si>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</si>
  <si>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</si>
  <si>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</si>
  <si>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</si>
  <si>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</si>
  <si>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</si>
  <si>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</si>
  <si>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</si>
  <si>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</si>
  <si>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</si>
  <si>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</si>
  <si>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</si>
  <si>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</si>
  <si>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</si>
  <si>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</si>
  <si>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</si>
  <si>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</si>
  <si>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</si>
  <si>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</si>
  <si>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</si>
  <si>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</si>
  <si>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</si>
  <si>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</si>
  <si>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</si>
  <si>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</si>
  <si>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</si>
  <si>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</si>
  <si>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</si>
  <si>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</si>
  <si>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</si>
  <si>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</si>
  <si>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</si>
  <si>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</si>
  <si>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</si>
  <si>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</si>
  <si>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</si>
  <si>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</si>
  <si>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</si>
  <si>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</si>
  <si>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</si>
  <si>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</si>
  <si>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</si>
  <si>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</si>
  <si>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</si>
  <si>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</si>
  <si>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</si>
  <si>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</si>
  <si>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</si>
  <si>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</si>
  <si>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</si>
  <si>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</si>
  <si>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</si>
  <si>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</si>
  <si>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</si>
  <si>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</si>
  <si>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</si>
  <si>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</si>
  <si>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</si>
  <si>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</si>
  <si>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</si>
  <si>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</si>
  <si>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</si>
  <si>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</si>
  <si>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</si>
  <si>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</si>
  <si>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</si>
  <si>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</si>
  <si>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</si>
  <si>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</si>
  <si>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</si>
  <si>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</si>
  <si>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</si>
  <si>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</si>
  <si>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</si>
  <si>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</si>
  <si>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</si>
  <si>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</si>
  <si>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</si>
  <si>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</si>
  <si>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</si>
  <si>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</si>
  <si>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</si>
  <si>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</si>
  <si>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</si>
  <si>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</si>
  <si>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</si>
  <si>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</si>
  <si>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</si>
  <si>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</si>
  <si>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</si>
  <si>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</si>
  <si>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</si>
  <si>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</si>
  <si>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</si>
  <si>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</si>
  <si>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</si>
  <si>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</si>
  <si>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</si>
  <si>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</si>
  <si>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</si>
  <si>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</si>
  <si>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</si>
  <si>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</si>
  <si>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</si>
  <si>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</si>
  <si>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</si>
  <si>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</si>
  <si>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</si>
  <si>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</si>
  <si>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</si>
  <si>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</si>
  <si>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</si>
  <si>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</si>
  <si>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</si>
  <si>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</si>
  <si>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</si>
  <si>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</si>
  <si>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</si>
  <si>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</si>
  <si>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</si>
  <si>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</si>
  <si>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</si>
  <si>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</si>
  <si>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</si>
  <si>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</si>
  <si>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</si>
  <si>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</si>
  <si>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</si>
  <si>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</si>
  <si>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</si>
  <si>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</si>
  <si>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</si>
  <si>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</si>
  <si>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</si>
  <si>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</si>
  <si>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</si>
  <si>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</si>
  <si>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</si>
  <si>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</si>
  <si>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</si>
  <si>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</si>
  <si>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</si>
  <si>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</si>
  <si>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</si>
  <si>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</si>
  <si>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</si>
  <si>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</si>
  <si>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</si>
  <si>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</si>
  <si>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</si>
  <si>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</si>
  <si>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</si>
  <si>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</si>
  <si>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</si>
  <si>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</si>
  <si>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</si>
  <si>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</si>
  <si>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</si>
  <si>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</si>
  <si>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</si>
  <si>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</si>
  <si>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</si>
  <si>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</si>
  <si>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</si>
  <si>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</si>
  <si>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</si>
  <si>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</si>
  <si>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</si>
  <si>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</si>
  <si>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</si>
  <si>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</si>
  <si>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</si>
  <si>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</si>
  <si>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</si>
  <si>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</si>
  <si>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</si>
  <si>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</si>
  <si>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</si>
  <si>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</si>
  <si>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</si>
  <si>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</si>
  <si>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</si>
  <si>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</si>
  <si>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</si>
  <si>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</si>
  <si>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</si>
  <si>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</si>
  <si>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</si>
  <si>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</si>
  <si>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</si>
  <si>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</si>
  <si>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</si>
  <si>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</si>
  <si>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</si>
  <si>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</si>
  <si>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</si>
  <si>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</si>
  <si>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</si>
  <si>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</si>
  <si>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</si>
  <si>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</si>
  <si>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</si>
  <si>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</si>
  <si>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</si>
  <si>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</si>
  <si>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</si>
  <si>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</si>
  <si>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</si>
  <si>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</si>
  <si>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</si>
  <si>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</si>
  <si>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</si>
  <si>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</si>
  <si>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</si>
  <si>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</si>
  <si>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</si>
  <si>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</si>
  <si>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</si>
  <si>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</si>
  <si>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</si>
  <si>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</si>
  <si>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</si>
  <si>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</si>
  <si>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</si>
  <si>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</si>
  <si>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</si>
  <si>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</si>
  <si>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</si>
  <si>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</si>
  <si>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</si>
  <si>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</si>
  <si>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</si>
  <si>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</si>
  <si>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</si>
  <si>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</si>
  <si>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</si>
  <si>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</si>
  <si>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</si>
  <si>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</si>
  <si>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</si>
  <si>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</si>
  <si>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</si>
  <si>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</si>
  <si>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</si>
  <si>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</si>
  <si>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</si>
  <si>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</si>
  <si>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</si>
  <si>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</si>
  <si>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</si>
  <si>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</si>
  <si>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</si>
  <si>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</si>
  <si>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</si>
  <si>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</si>
  <si>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</si>
  <si>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</si>
  <si>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</si>
  <si>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</si>
  <si>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</si>
  <si>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</si>
  <si>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</si>
  <si>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</si>
  <si>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</si>
  <si>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</si>
  <si>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</si>
  <si>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</si>
  <si>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</si>
  <si>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</si>
  <si>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</si>
  <si>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</si>
  <si>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</si>
  <si>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</si>
  <si>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</si>
  <si>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</si>
  <si>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</si>
  <si>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</si>
  <si>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</si>
  <si>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</si>
  <si>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</si>
  <si>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</si>
  <si>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</si>
  <si>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</si>
  <si>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</si>
  <si>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</si>
  <si>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</si>
  <si>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</si>
  <si>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</si>
  <si>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</si>
  <si>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</si>
  <si>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</si>
  <si>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</si>
  <si>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</si>
  <si>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</si>
  <si>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</si>
  <si>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</si>
  <si>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</si>
  <si>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</si>
  <si>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</si>
  <si>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</si>
  <si>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</si>
  <si>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</si>
  <si>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</si>
  <si>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</si>
  <si>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</si>
  <si>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</si>
  <si>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</si>
  <si>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</si>
  <si>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</si>
  <si>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</si>
  <si>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</si>
  <si>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</si>
  <si>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</si>
  <si>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</si>
  <si>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</si>
  <si>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</si>
  <si>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</si>
  <si>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</si>
  <si>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</si>
  <si>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</si>
  <si>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</si>
  <si>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</si>
  <si>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</si>
  <si>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</si>
  <si>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</si>
  <si>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</si>
  <si>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</si>
  <si>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</si>
  <si>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</si>
  <si>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</si>
  <si>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</si>
  <si>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</si>
  <si>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</si>
  <si>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</si>
  <si>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</si>
  <si>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</si>
  <si>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</si>
  <si>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</si>
  <si>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</si>
  <si>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</si>
  <si>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</si>
  <si>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</si>
  <si>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</si>
  <si>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</si>
  <si>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</si>
  <si>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</si>
  <si>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</si>
  <si>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</si>
  <si>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</si>
  <si>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</si>
  <si>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</si>
  <si>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</si>
  <si>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</si>
  <si>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</si>
  <si>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</si>
  <si>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</si>
  <si>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</si>
  <si>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</si>
  <si>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</si>
  <si>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</si>
  <si>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</si>
  <si>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</si>
  <si>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</si>
  <si>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</si>
  <si>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</si>
  <si>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</si>
  <si>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</si>
  <si>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</si>
  <si>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</si>
  <si>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</si>
  <si>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</si>
  <si>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</si>
  <si>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</si>
  <si>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</si>
  <si>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</si>
  <si>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</si>
  <si>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</si>
  <si>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</si>
  <si>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</si>
  <si>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</si>
  <si>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</si>
  <si>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</si>
  <si>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</si>
  <si>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</si>
  <si>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</si>
  <si>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</si>
  <si>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</si>
  <si>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</si>
  <si>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</si>
  <si>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</si>
  <si>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</si>
  <si>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</si>
  <si>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</si>
  <si>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</si>
  <si>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</si>
  <si>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</si>
  <si>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</si>
  <si>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</si>
  <si>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</si>
  <si>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</si>
  <si>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</si>
  <si>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</si>
  <si>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</si>
  <si>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</si>
  <si>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</si>
  <si>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</si>
  <si>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</si>
  <si>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</si>
  <si>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</si>
  <si>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</si>
  <si>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</si>
  <si>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</si>
  <si>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</si>
  <si>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</si>
  <si>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</si>
  <si>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</si>
  <si>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</si>
  <si>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</si>
  <si>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</si>
  <si>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</si>
  <si>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</si>
  <si>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</si>
  <si>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</si>
  <si>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</si>
  <si>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</si>
  <si>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</si>
  <si>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</si>
  <si>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</si>
  <si>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</si>
  <si>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</si>
  <si>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</si>
  <si>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</si>
  <si>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</si>
  <si>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</si>
  <si>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</si>
  <si>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</si>
  <si>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</si>
  <si>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</si>
  <si>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</si>
  <si>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</si>
  <si>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</si>
  <si>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</si>
  <si>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</si>
  <si>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</si>
  <si>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</si>
  <si>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</si>
  <si>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</si>
  <si>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</si>
  <si>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</si>
  <si>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</si>
  <si>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</si>
  <si>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</si>
  <si>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</si>
  <si>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</si>
  <si>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</si>
  <si>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</si>
  <si>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</si>
  <si>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</si>
  <si>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</si>
  <si>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</si>
  <si>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</si>
  <si>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</si>
  <si>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</si>
  <si>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</si>
  <si>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</si>
  <si>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</si>
  <si>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</si>
  <si>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</si>
  <si>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</si>
  <si>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</si>
  <si>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</si>
  <si>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</si>
  <si>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</si>
  <si>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</si>
  <si>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</si>
  <si>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</si>
  <si>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</si>
  <si>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</si>
  <si>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</si>
  <si>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</si>
  <si>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</si>
  <si>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</si>
  <si>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</si>
  <si>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</si>
  <si>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</si>
  <si>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</si>
  <si>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</si>
  <si>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</si>
  <si>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</si>
  <si>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</si>
  <si>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</si>
  <si>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</si>
  <si>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</si>
  <si>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</si>
  <si>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</si>
  <si>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</si>
  <si>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</si>
  <si>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</si>
  <si>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</si>
  <si>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</si>
  <si>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</si>
  <si>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</si>
  <si>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</si>
  <si>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</si>
  <si>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</si>
  <si>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</si>
  <si>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</si>
  <si>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</si>
  <si>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</si>
  <si>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</si>
  <si>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</si>
  <si>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</si>
  <si>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</si>
  <si>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</si>
  <si>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</si>
  <si>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</si>
  <si>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</si>
  <si>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</si>
  <si>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</si>
  <si>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</si>
  <si>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</si>
  <si>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</si>
  <si>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</si>
  <si>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</si>
  <si>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</si>
  <si>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</si>
  <si>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</si>
  <si>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</si>
  <si>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</si>
  <si>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</si>
  <si>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</si>
  <si>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</si>
  <si>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</si>
  <si>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</si>
  <si>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</si>
  <si>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</si>
  <si>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</si>
  <si>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</si>
  <si>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</si>
  <si>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</si>
  <si>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</si>
  <si>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</si>
  <si>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</si>
  <si>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</si>
  <si>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</si>
  <si>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</si>
  <si>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</si>
  <si>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</si>
  <si>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</si>
  <si>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</si>
  <si>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</si>
  <si>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</si>
  <si>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</si>
  <si>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</si>
  <si>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</si>
  <si>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</si>
  <si>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</si>
  <si>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</si>
  <si>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</si>
  <si>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</si>
  <si>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</si>
  <si>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</si>
  <si>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</si>
  <si>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</si>
  <si>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</si>
  <si>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</si>
  <si>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</si>
  <si>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</si>
  <si>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</si>
  <si>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</si>
  <si>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</si>
  <si>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</si>
  <si>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</si>
  <si>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</si>
  <si>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</si>
  <si>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</si>
  <si>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</si>
  <si>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</si>
  <si>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</si>
  <si>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</si>
  <si>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</si>
  <si>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</si>
  <si>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</si>
  <si>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</si>
  <si>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</si>
  <si>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</si>
  <si>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</si>
  <si>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</si>
  <si>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</si>
  <si>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</si>
  <si>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</si>
  <si>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</si>
  <si>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</si>
  <si>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</si>
  <si>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</si>
  <si>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</si>
  <si>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</si>
  <si>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</si>
  <si>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</si>
  <si>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</si>
  <si>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</si>
  <si>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</si>
  <si>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</si>
  <si>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</si>
  <si>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</si>
  <si>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</si>
  <si>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</si>
  <si>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</si>
  <si>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</si>
  <si>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</si>
  <si>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</si>
  <si>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</si>
  <si>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</si>
  <si>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</si>
  <si>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</si>
  <si>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</si>
  <si>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</si>
  <si>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</si>
  <si>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</si>
  <si>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</si>
  <si>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</si>
  <si>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</si>
  <si>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</si>
  <si>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</si>
  <si>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</si>
  <si>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</si>
  <si>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</si>
  <si>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</si>
  <si>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</si>
  <si>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</si>
  <si>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</si>
  <si>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</si>
  <si>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</si>
  <si>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</si>
  <si>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</si>
  <si>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</si>
  <si>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</si>
  <si>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</si>
  <si>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</si>
  <si>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</si>
  <si>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</si>
  <si>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</si>
  <si>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</si>
  <si>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</si>
  <si>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</si>
  <si>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</si>
  <si>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</si>
  <si>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</si>
  <si>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</si>
  <si>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</si>
  <si>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</si>
  <si>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</si>
  <si>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</si>
  <si>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</si>
  <si>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</si>
  <si>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</si>
  <si>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</si>
  <si>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</si>
  <si>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</si>
  <si>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</si>
  <si>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</si>
  <si>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</si>
  <si>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</si>
  <si>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</si>
  <si>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</si>
  <si>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</si>
  <si>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</si>
  <si>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</si>
  <si>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</si>
  <si>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</si>
  <si>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</si>
  <si>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</si>
  <si>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</si>
  <si>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</si>
  <si>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</si>
  <si>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</si>
  <si>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</si>
  <si>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</si>
  <si>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</si>
  <si>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</si>
  <si>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</si>
  <si>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</si>
  <si>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</si>
  <si>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</si>
  <si>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</si>
  <si>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</si>
  <si>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</si>
  <si>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</si>
  <si>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</si>
  <si>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</si>
  <si>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</si>
  <si>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</si>
  <si>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</si>
  <si>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</si>
  <si>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</si>
  <si>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</si>
  <si>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</si>
  <si>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</si>
  <si>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</si>
  <si>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</si>
  <si>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</si>
  <si>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</si>
  <si>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</si>
  <si>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</si>
  <si>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</si>
  <si>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</si>
  <si>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</si>
  <si>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</si>
  <si>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</si>
  <si>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</si>
  <si>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</si>
  <si>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</si>
  <si>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</si>
  <si>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</si>
  <si>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</si>
  <si>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</si>
  <si>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</si>
  <si>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</si>
  <si>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</si>
  <si>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</si>
  <si>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</si>
  <si>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</si>
  <si>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</si>
  <si>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</si>
  <si>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</si>
  <si>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</si>
  <si>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</si>
  <si>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</si>
  <si>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</si>
  <si>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</si>
  <si>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</si>
  <si>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</si>
  <si>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</si>
  <si>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</si>
  <si>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</si>
  <si>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</si>
  <si>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</si>
  <si>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</si>
  <si>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</si>
  <si>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</si>
  <si>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</si>
  <si>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</si>
  <si>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</si>
  <si>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</si>
  <si>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</si>
  <si>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</si>
  <si>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</si>
  <si>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</si>
  <si>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</si>
  <si>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</si>
  <si>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</si>
  <si>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</si>
  <si>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</si>
  <si>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</si>
  <si>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</si>
  <si>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</si>
  <si>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</si>
  <si>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</si>
  <si>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</si>
  <si>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</si>
  <si>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</si>
  <si>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</si>
  <si>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</si>
  <si>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</si>
  <si>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</si>
  <si>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</si>
  <si>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</si>
  <si>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</si>
  <si>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</si>
  <si>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</si>
  <si>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</si>
  <si>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</si>
  <si>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</si>
  <si>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</si>
  <si>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</si>
  <si>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</si>
  <si>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</si>
  <si>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</si>
  <si>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</si>
  <si>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</si>
  <si>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</si>
  <si>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</si>
  <si>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</si>
  <si>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</si>
  <si>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</si>
  <si>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</si>
  <si>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</si>
  <si>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</si>
  <si>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</si>
  <si>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</si>
  <si>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</si>
  <si>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</si>
  <si>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</si>
  <si>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</si>
  <si>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</si>
  <si>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</si>
  <si>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</si>
  <si>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</si>
  <si>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</si>
  <si>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</si>
  <si>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</si>
  <si>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</si>
  <si>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</si>
  <si>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</si>
  <si>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</si>
  <si>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</si>
  <si>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</si>
  <si>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</si>
  <si>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</si>
  <si>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</si>
  <si>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</si>
  <si>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</si>
  <si>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</si>
  <si>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</si>
  <si>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</si>
  <si>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</si>
  <si>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</si>
  <si>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</si>
  <si>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</si>
  <si>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</si>
  <si>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</si>
  <si>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</si>
  <si>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</si>
  <si>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</si>
  <si>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</si>
  <si>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</si>
  <si>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</si>
  <si>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</si>
  <si>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</si>
  <si>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</si>
  <si>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</si>
  <si>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</si>
  <si>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</si>
  <si>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</si>
  <si>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</si>
  <si>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</si>
  <si>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</si>
  <si>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</si>
  <si>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</si>
  <si>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</si>
  <si>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</si>
  <si>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</si>
  <si>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</si>
  <si>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</si>
  <si>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</si>
  <si>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</si>
  <si>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</si>
  <si>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</si>
  <si>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</si>
  <si>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</si>
  <si>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</si>
  <si>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</si>
  <si>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</si>
  <si>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</si>
  <si>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</si>
  <si>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</si>
  <si>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</si>
  <si>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</si>
  <si>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</si>
  <si>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</si>
  <si>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</si>
  <si>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</si>
  <si>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</si>
  <si>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</si>
  <si>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</si>
  <si>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</si>
  <si>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</si>
  <si>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</si>
  <si>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</si>
  <si>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</si>
  <si>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</si>
  <si>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</si>
  <si>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</si>
  <si>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</si>
  <si>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</si>
  <si>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</si>
  <si>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</si>
  <si>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</si>
  <si>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</si>
  <si>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</si>
  <si>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</si>
  <si>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</si>
  <si>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</si>
  <si>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</si>
  <si>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</si>
  <si>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</si>
  <si>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</si>
  <si>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</si>
  <si>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</si>
  <si>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</si>
  <si>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</si>
  <si>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</si>
  <si>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</si>
  <si>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</si>
  <si>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</si>
  <si>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</si>
  <si>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</si>
  <si>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</si>
  <si>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</si>
  <si>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</si>
  <si>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</si>
  <si>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</si>
  <si>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</si>
  <si>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</si>
  <si>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</si>
  <si>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</si>
  <si>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</si>
  <si>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</si>
  <si>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</si>
  <si>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</si>
  <si>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</si>
  <si>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</si>
  <si>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</si>
  <si>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</si>
  <si>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</si>
  <si>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</si>
  <si>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</si>
  <si>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</si>
  <si>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</si>
  <si>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</si>
  <si>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</si>
  <si>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</si>
  <si>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</si>
  <si>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</si>
  <si>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</si>
  <si>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</si>
  <si>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</si>
  <si>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</si>
  <si>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</si>
  <si>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</si>
  <si>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</si>
  <si>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</si>
  <si>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</si>
  <si>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</si>
  <si>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</si>
  <si>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</si>
  <si>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</si>
  <si>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</si>
  <si>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</si>
  <si>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</si>
  <si>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</si>
  <si>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</si>
  <si>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</si>
  <si>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</si>
  <si>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</si>
  <si>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</si>
  <si>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</si>
  <si>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</si>
  <si>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</si>
  <si>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</si>
  <si>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</si>
  <si>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</si>
  <si>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</si>
  <si>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</si>
  <si>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</si>
  <si>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</si>
  <si>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</si>
  <si>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</si>
  <si>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</si>
  <si>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</si>
  <si>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</si>
  <si>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</si>
  <si>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</si>
  <si>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</si>
  <si>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</si>
  <si>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</si>
  <si>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</si>
  <si>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</si>
  <si>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</si>
  <si>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</si>
  <si>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</si>
  <si>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</si>
  <si>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</si>
  <si>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</si>
  <si>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</si>
  <si>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</si>
  <si>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</si>
  <si>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</si>
  <si>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</si>
  <si>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</si>
  <si>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</si>
  <si>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</si>
  <si>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</si>
  <si>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</si>
  <si>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</si>
  <si>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</si>
  <si>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</si>
  <si>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</si>
  <si>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</si>
  <si>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</si>
  <si>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</si>
  <si>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</si>
  <si>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</si>
  <si>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</si>
  <si>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</si>
  <si>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</si>
  <si>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</si>
  <si>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</si>
  <si>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</si>
  <si>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</si>
  <si>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</si>
  <si>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</si>
  <si>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</si>
  <si>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</si>
  <si>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</si>
  <si>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</si>
  <si>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</si>
  <si>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</si>
  <si>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</si>
  <si>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</si>
  <si>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</si>
  <si>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</si>
  <si>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</si>
  <si>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</si>
  <si>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</si>
  <si>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</si>
  <si>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</si>
  <si>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</si>
  <si>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</si>
  <si>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</si>
  <si>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</si>
  <si>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</si>
  <si>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</si>
  <si>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</si>
  <si>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</si>
  <si>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</si>
  <si>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</si>
  <si>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</si>
  <si>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</si>
  <si>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</si>
  <si>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</si>
  <si>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</si>
  <si>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</si>
  <si>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</si>
  <si>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</si>
  <si>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</si>
  <si>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</si>
  <si>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</si>
  <si>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</si>
  <si>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</si>
  <si>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</si>
  <si>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</si>
  <si>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</si>
  <si>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</si>
  <si>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</si>
  <si>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</si>
  <si>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</si>
  <si>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</si>
  <si>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</si>
  <si>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</si>
  <si>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</si>
  <si>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</si>
  <si>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</si>
  <si>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</si>
  <si>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</si>
  <si>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</si>
  <si>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</si>
  <si>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</si>
  <si>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</si>
  <si>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</si>
  <si>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</si>
  <si>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</si>
  <si>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</si>
  <si>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</si>
  <si>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</si>
  <si>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</si>
  <si>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</si>
  <si>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</si>
  <si>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</si>
  <si>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</si>
  <si>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</si>
  <si>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</si>
  <si>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</si>
  <si>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</si>
  <si>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</si>
  <si>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</si>
  <si>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</si>
  <si>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</si>
  <si>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</si>
  <si>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</si>
  <si>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</si>
  <si>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</si>
  <si>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</si>
  <si>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</si>
  <si>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</si>
  <si>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</si>
  <si>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</si>
  <si>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</si>
  <si>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</si>
  <si>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</si>
  <si>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</si>
  <si>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</si>
  <si>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</si>
  <si>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</si>
  <si>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</si>
  <si>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</si>
  <si>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</si>
  <si>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</si>
  <si>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</si>
  <si>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</si>
  <si>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</si>
  <si>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</si>
  <si>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</si>
  <si>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</si>
  <si>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</si>
  <si>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</si>
  <si>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</si>
  <si>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</si>
  <si>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</si>
  <si>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</si>
  <si>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</si>
  <si>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</si>
  <si>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</si>
  <si>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</si>
  <si>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</si>
  <si>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</si>
  <si>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</si>
  <si>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</si>
  <si>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</si>
  <si>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</si>
  <si>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</si>
  <si>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</si>
  <si>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</si>
  <si>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</si>
  <si>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</si>
  <si>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</si>
  <si>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</si>
  <si>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</si>
  <si>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</si>
  <si>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</si>
  <si>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</si>
  <si>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</si>
  <si>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</si>
  <si>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</si>
  <si>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</si>
  <si>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</si>
  <si>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</si>
  <si>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</si>
  <si>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</si>
  <si>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</si>
  <si>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</si>
  <si>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</si>
  <si>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</si>
  <si>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</si>
  <si>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</si>
  <si>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</si>
  <si>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</si>
  <si>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</si>
  <si>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</si>
  <si>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</si>
  <si>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</si>
  <si>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</si>
  <si>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</si>
  <si>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</si>
  <si>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</si>
  <si>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</si>
  <si>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</si>
  <si>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</si>
  <si>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</si>
  <si>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</si>
  <si>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</si>
  <si>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</si>
  <si>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</si>
  <si>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</si>
  <si>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</si>
  <si>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</si>
  <si>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</si>
  <si>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</si>
  <si>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</si>
  <si>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</si>
  <si>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</si>
  <si>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</si>
  <si>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</si>
  <si>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</si>
  <si>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</si>
  <si>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</si>
  <si>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</si>
  <si>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</si>
  <si>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</si>
  <si>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</si>
  <si>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</si>
  <si>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</si>
  <si>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</si>
  <si>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</si>
  <si>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</si>
  <si>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</si>
  <si>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</si>
  <si>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</si>
  <si>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</si>
  <si>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</si>
  <si>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</si>
  <si>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</si>
  <si>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</si>
  <si>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</si>
  <si>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</si>
  <si>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</si>
  <si>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</si>
  <si>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</si>
  <si>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</si>
  <si>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</si>
  <si>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</si>
  <si>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</si>
  <si>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</si>
  <si>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</si>
  <si>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</si>
  <si>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</si>
  <si>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</si>
  <si>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</si>
  <si>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</si>
  <si>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</si>
  <si>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</si>
  <si>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</si>
  <si>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</si>
  <si>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</si>
  <si>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</si>
  <si>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</si>
  <si>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</si>
  <si>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</si>
  <si>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</si>
  <si>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</si>
  <si>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</si>
  <si>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</si>
  <si>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</si>
  <si>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</si>
  <si>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</si>
  <si>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</si>
  <si>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</si>
  <si>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</si>
  <si>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</si>
  <si>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</si>
  <si>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</si>
  <si>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</si>
  <si>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</si>
  <si>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</si>
  <si>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</si>
  <si>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</si>
  <si>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</si>
  <si>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</si>
  <si>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</si>
  <si>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</si>
  <si>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</si>
  <si>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</si>
  <si>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</si>
  <si>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</si>
  <si>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</si>
  <si>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</si>
  <si>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</si>
  <si>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</si>
  <si>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</si>
  <si>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</si>
  <si>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</si>
  <si>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</si>
  <si>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</si>
  <si>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</si>
  <si>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</si>
  <si>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</si>
  <si>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</si>
  <si>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</si>
  <si>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</si>
  <si>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</si>
  <si>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</si>
  <si>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</si>
  <si>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</si>
  <si>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</si>
  <si>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</si>
  <si>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</si>
  <si>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</si>
  <si>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</si>
  <si>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</si>
  <si>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</si>
  <si>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</si>
  <si>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</si>
  <si>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</si>
  <si>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</si>
  <si>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</si>
  <si>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</si>
  <si>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</si>
  <si>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</si>
  <si>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</si>
  <si>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</si>
  <si>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</si>
  <si>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</si>
  <si>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</si>
  <si>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</si>
  <si>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</si>
  <si>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</si>
  <si>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</si>
  <si>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</si>
  <si>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</si>
  <si>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</si>
  <si>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</si>
  <si>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</si>
  <si>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</si>
  <si>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</si>
  <si>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</si>
  <si>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</si>
  <si>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</si>
  <si>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</si>
  <si>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</si>
  <si>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</si>
  <si>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</si>
  <si>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</si>
  <si>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</si>
  <si>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</si>
  <si>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</si>
  <si>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</si>
  <si>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</si>
  <si>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</si>
  <si>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</si>
  <si>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</si>
  <si>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</si>
  <si>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</si>
  <si>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</si>
  <si>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</si>
  <si>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</si>
  <si>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</si>
  <si>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</si>
  <si>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</si>
  <si>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</si>
  <si>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</si>
  <si>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</si>
  <si>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</si>
  <si>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</si>
  <si>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</si>
  <si>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</si>
  <si>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</si>
  <si>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</si>
  <si>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</si>
  <si>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</si>
  <si>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</si>
  <si>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</si>
  <si>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</si>
  <si>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</si>
  <si>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</si>
  <si>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</si>
  <si>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</si>
  <si>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</si>
  <si>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</si>
  <si>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</si>
  <si>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</si>
  <si>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</si>
  <si>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</si>
  <si>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</si>
  <si>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</si>
  <si>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</si>
  <si>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</si>
  <si>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</si>
  <si>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</si>
  <si>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</si>
  <si>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</si>
  <si>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</si>
  <si>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</si>
  <si>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</si>
  <si>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</si>
  <si>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</si>
  <si>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</si>
  <si>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</si>
  <si>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</si>
  <si>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</si>
  <si>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</si>
  <si>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</si>
  <si>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</si>
  <si>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</si>
  <si>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</si>
  <si>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</si>
  <si>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</si>
  <si>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</si>
  <si>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</si>
  <si>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</si>
  <si>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</si>
  <si>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</si>
  <si>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</si>
  <si>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</si>
  <si>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</si>
  <si>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</si>
  <si>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</si>
  <si>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</si>
  <si>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</si>
  <si>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</si>
  <si>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</si>
  <si>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</si>
  <si>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</si>
  <si>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</si>
  <si>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</si>
  <si>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</si>
  <si>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</si>
  <si>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</si>
  <si>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</si>
  <si>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</si>
  <si>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</si>
  <si>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</si>
  <si>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</si>
  <si>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</si>
  <si>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</si>
  <si>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</si>
  <si>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</si>
  <si>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</si>
  <si>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</si>
  <si>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</si>
  <si>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</si>
  <si>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</si>
  <si>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</si>
  <si>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</si>
  <si>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</si>
  <si>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</si>
  <si>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</si>
  <si>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</si>
  <si>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</si>
  <si>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</si>
  <si>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</si>
  <si>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</si>
  <si>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</si>
  <si>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</si>
  <si>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</si>
  <si>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</si>
  <si>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</si>
  <si>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</si>
  <si>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</si>
  <si>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</si>
  <si>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</si>
  <si>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</si>
  <si>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</si>
  <si>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</si>
  <si>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</si>
  <si>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</si>
  <si>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</si>
  <si>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</si>
  <si>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</si>
  <si>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</si>
  <si>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</si>
  <si>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</si>
  <si>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</si>
  <si>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</si>
  <si>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</si>
  <si>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</si>
  <si>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</si>
  <si>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</si>
  <si>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</si>
  <si>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</si>
  <si>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</si>
  <si>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</si>
  <si>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</si>
  <si>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</si>
  <si>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</si>
  <si>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</si>
  <si>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</si>
  <si>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</si>
  <si>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</si>
  <si>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</si>
  <si>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</si>
  <si>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</si>
  <si>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</si>
  <si>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</si>
  <si>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</si>
  <si>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</si>
  <si>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</si>
  <si>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</si>
  <si>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</si>
  <si>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</si>
  <si>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</si>
  <si>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</si>
  <si>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</si>
  <si>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</si>
  <si>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</si>
  <si>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</si>
  <si>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</si>
  <si>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</si>
  <si>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</si>
  <si>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</si>
  <si>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</si>
  <si>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</si>
  <si>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</si>
  <si>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</si>
  <si>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</si>
  <si>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</si>
  <si>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</si>
  <si>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</si>
  <si>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</si>
  <si>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</si>
  <si>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</si>
  <si>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</si>
  <si>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</si>
  <si>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</si>
  <si>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</si>
  <si>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</si>
  <si>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</si>
  <si>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</si>
  <si>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</si>
  <si>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</si>
  <si>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</si>
  <si>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</si>
  <si>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</si>
  <si>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</si>
  <si>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</si>
  <si>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</si>
  <si>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</si>
  <si>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</si>
  <si>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</si>
  <si>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</si>
  <si>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</si>
  <si>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</si>
  <si>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</si>
  <si>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</si>
  <si>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</si>
  <si>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</si>
  <si>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</si>
  <si>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</si>
  <si>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</si>
  <si>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</si>
  <si>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</si>
  <si>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</si>
  <si>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</si>
  <si>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</si>
  <si>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</si>
  <si>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</si>
  <si>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</si>
  <si>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</si>
  <si>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</si>
  <si>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</si>
  <si>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</si>
  <si>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</si>
  <si>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</si>
  <si>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</si>
  <si>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</si>
  <si>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</si>
  <si>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</si>
  <si>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</si>
  <si>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</si>
  <si>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</si>
  <si>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</si>
  <si>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</si>
  <si>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</si>
  <si>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</si>
  <si>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</si>
  <si>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</si>
  <si>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</si>
  <si>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</si>
  <si>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</si>
  <si>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</si>
  <si>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</si>
  <si>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</si>
  <si>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</si>
  <si>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</si>
  <si>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</si>
  <si>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</si>
  <si>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</si>
  <si>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</si>
  <si>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</si>
  <si>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</si>
  <si>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</si>
  <si>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</si>
  <si>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</si>
  <si>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</si>
  <si>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</si>
  <si>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</si>
  <si>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</si>
  <si>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</si>
  <si>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</si>
  <si>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</si>
  <si>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</si>
  <si>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</si>
  <si>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</si>
  <si>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</si>
  <si>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</si>
  <si>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</si>
  <si>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</si>
  <si>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</si>
  <si>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</si>
  <si>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</si>
  <si>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</si>
  <si>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</si>
  <si>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</si>
  <si>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</si>
  <si>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</si>
  <si>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</si>
  <si>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</si>
  <si>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</si>
  <si>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</si>
  <si>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</si>
  <si>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</si>
  <si>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</si>
  <si>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</si>
  <si>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</si>
  <si>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</si>
  <si>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</si>
  <si>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</si>
  <si>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</si>
  <si>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</si>
  <si>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</si>
  <si>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</si>
  <si>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</si>
  <si>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</si>
  <si>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</si>
  <si>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</si>
  <si>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</si>
  <si>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</si>
  <si>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</si>
  <si>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</si>
  <si>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</si>
  <si>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</si>
  <si>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</si>
  <si>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</si>
  <si>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</si>
  <si>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</si>
  <si>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</si>
  <si>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</si>
  <si>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</si>
  <si>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</si>
  <si>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</si>
  <si>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</si>
  <si>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</si>
  <si>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</si>
  <si>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</si>
  <si>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</si>
  <si>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</si>
  <si>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</si>
  <si>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</si>
  <si>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</si>
  <si>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</si>
  <si>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</si>
  <si>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</si>
  <si>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</si>
  <si>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</si>
  <si>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</si>
  <si>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</si>
  <si>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</si>
  <si>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</si>
  <si>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</si>
  <si>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</si>
  <si>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</si>
  <si>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</si>
  <si>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</si>
  <si>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</si>
  <si>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</si>
  <si>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</si>
  <si>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</si>
  <si>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</si>
  <si>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</si>
  <si>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</si>
  <si>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</si>
  <si>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</si>
  <si>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</si>
  <si>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</si>
  <si>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</si>
  <si>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</si>
  <si>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</si>
  <si>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</si>
  <si>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</si>
  <si>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</si>
  <si>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</si>
  <si>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</si>
  <si>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</si>
  <si>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</si>
  <si>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</si>
  <si>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</si>
  <si>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</si>
  <si>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</si>
  <si>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</si>
  <si>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</si>
  <si>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</si>
  <si>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</si>
  <si>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</si>
  <si>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</si>
  <si>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</si>
  <si>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</si>
  <si>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</si>
  <si>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</si>
  <si>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</si>
  <si>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</si>
  <si>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</si>
  <si>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</si>
  <si>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</si>
  <si>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</si>
  <si>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</si>
  <si>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</si>
  <si>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</si>
  <si>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</si>
  <si>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</si>
  <si>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</si>
  <si>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</si>
  <si>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</si>
  <si>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</si>
  <si>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</si>
  <si>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</si>
  <si>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</si>
  <si>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</si>
  <si>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</si>
  <si>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</si>
  <si>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</si>
  <si>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</si>
  <si>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</si>
  <si>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</si>
  <si>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</si>
  <si>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</si>
  <si>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</si>
  <si>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</si>
  <si>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</si>
  <si>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</si>
  <si>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</si>
  <si>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</si>
  <si>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</si>
  <si>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</si>
  <si>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</si>
  <si>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</si>
  <si>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</si>
  <si>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</si>
  <si>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</si>
  <si>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</si>
  <si>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</si>
  <si>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</si>
  <si>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</si>
  <si>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</si>
  <si>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</si>
  <si>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</si>
  <si>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</si>
  <si>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</si>
  <si>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</si>
  <si>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</si>
  <si>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</si>
  <si>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</si>
  <si>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</si>
  <si>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</si>
  <si>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</si>
  <si>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</si>
  <si>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</si>
  <si>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</si>
  <si>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</si>
  <si>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</si>
  <si>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</si>
  <si>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</si>
  <si>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</si>
  <si>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</si>
  <si>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</si>
  <si>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</si>
  <si>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</si>
  <si>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</si>
  <si>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</si>
  <si>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</si>
  <si>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</si>
  <si>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</si>
  <si>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</si>
  <si>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</si>
  <si>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</si>
  <si>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</si>
  <si>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</si>
  <si>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</si>
  <si>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</si>
  <si>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</si>
  <si>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</si>
  <si>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</si>
  <si>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</si>
  <si>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</si>
  <si>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</si>
  <si>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</si>
  <si>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</si>
  <si>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</si>
  <si>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</si>
  <si>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</si>
  <si>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</si>
  <si>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</si>
  <si>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</si>
  <si>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</si>
  <si>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</si>
  <si>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</si>
  <si>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</si>
  <si>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</si>
  <si>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</si>
  <si>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</si>
  <si>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</si>
  <si>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</si>
  <si>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</si>
  <si>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</si>
  <si>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</si>
  <si>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</si>
  <si>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</si>
  <si>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</si>
  <si>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</si>
  <si>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</si>
  <si>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</si>
  <si>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</si>
  <si>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</si>
  <si>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</si>
  <si>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</si>
  <si>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</si>
  <si>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</si>
  <si>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</si>
  <si>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</si>
  <si>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</si>
  <si>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</si>
  <si>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</si>
  <si>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</si>
  <si>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</si>
  <si>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</si>
  <si>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</si>
  <si>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</si>
  <si>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</si>
  <si>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</si>
  <si>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</si>
  <si>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</si>
  <si>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</si>
  <si>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</si>
  <si>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</si>
  <si>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</si>
  <si>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</si>
  <si>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</si>
  <si>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</si>
  <si>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</si>
  <si>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</si>
  <si>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</si>
  <si>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</si>
  <si>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</si>
  <si>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</si>
  <si>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</si>
  <si>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</si>
  <si>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</si>
  <si>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</si>
  <si>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</si>
  <si>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</si>
  <si>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</si>
  <si>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</si>
  <si>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</si>
  <si>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</si>
  <si>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</si>
  <si>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</si>
  <si>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</si>
  <si>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</si>
  <si>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</si>
  <si>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</si>
  <si>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</si>
  <si>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</si>
  <si>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</si>
  <si>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</si>
  <si>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</si>
  <si>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</si>
  <si>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</si>
  <si>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</si>
  <si>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</si>
  <si>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</si>
  <si>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</si>
  <si>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</si>
  <si>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</si>
  <si>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</si>
  <si>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</si>
  <si>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</si>
  <si>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</si>
  <si>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</si>
  <si>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</si>
  <si>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</si>
  <si>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</si>
  <si>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</si>
  <si>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</si>
  <si>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</si>
  <si>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</si>
  <si>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</si>
  <si>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</si>
  <si>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</si>
  <si>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</si>
  <si>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</si>
  <si>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</si>
  <si>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</si>
  <si>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</si>
  <si>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</si>
  <si>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</si>
  <si>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</si>
  <si>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</si>
  <si>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</si>
  <si>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</si>
  <si>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</si>
  <si>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</si>
  <si>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</si>
  <si>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</si>
  <si>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</si>
  <si>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</si>
  <si>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</si>
  <si>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</si>
  <si>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</si>
  <si>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</si>
  <si>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</si>
  <si>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</si>
  <si>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</si>
  <si>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</si>
  <si>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</si>
  <si>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</si>
  <si>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</si>
  <si>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</si>
  <si>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</si>
  <si>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</si>
  <si>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</si>
  <si>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</si>
  <si>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</si>
  <si>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</si>
  <si>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</si>
  <si>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</si>
  <si>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</si>
  <si>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</si>
  <si>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</si>
  <si>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</si>
  <si>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</si>
  <si>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</si>
  <si>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</si>
  <si>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</si>
  <si>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</si>
  <si>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</si>
  <si>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</si>
  <si>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</si>
  <si>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</si>
  <si>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</si>
  <si>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</si>
  <si>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</si>
  <si>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</si>
  <si>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</si>
  <si>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</si>
  <si>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</si>
  <si>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</si>
  <si>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</si>
  <si>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</si>
  <si>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</si>
  <si>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</si>
  <si>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</si>
  <si>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</si>
  <si>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</si>
  <si>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</si>
  <si>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</si>
  <si>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</si>
  <si>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</si>
  <si>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</si>
  <si>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</si>
  <si>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</si>
  <si>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</si>
  <si>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</si>
  <si>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</si>
  <si>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</si>
  <si>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</si>
  <si>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</si>
  <si>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</si>
  <si>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</si>
  <si>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</si>
  <si>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</si>
  <si>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</si>
  <si>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</si>
  <si>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</si>
  <si>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</si>
  <si>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</si>
  <si>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</si>
  <si>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</si>
  <si>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</si>
  <si>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</si>
  <si>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</si>
  <si>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</si>
  <si>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</si>
  <si>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</si>
  <si>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</si>
  <si>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</si>
  <si>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</si>
  <si>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</si>
  <si>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</si>
  <si>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</si>
  <si>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</si>
  <si>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</si>
  <si>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</si>
  <si>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</si>
  <si>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</si>
  <si>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</si>
  <si>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</si>
  <si>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</si>
  <si>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</si>
  <si>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</si>
  <si>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</si>
  <si>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</si>
  <si>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</si>
  <si>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</si>
  <si>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</si>
  <si>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</si>
  <si>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</si>
  <si>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</si>
  <si>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</si>
  <si>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</si>
  <si>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</si>
  <si>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</si>
  <si>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</si>
  <si>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</si>
  <si>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</si>
  <si>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</si>
  <si>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</si>
  <si>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</si>
  <si>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</si>
  <si>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</si>
  <si>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</si>
  <si>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</si>
  <si>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</si>
  <si>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</si>
  <si>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</si>
  <si>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</si>
  <si>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</si>
  <si>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</si>
  <si>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</si>
  <si>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</si>
  <si>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</si>
  <si>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</si>
  <si>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</si>
  <si>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</si>
  <si>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</si>
  <si>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</si>
  <si>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</si>
  <si>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</si>
  <si>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</si>
  <si>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</si>
  <si>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</si>
  <si>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</si>
  <si>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</si>
  <si>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</si>
  <si>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</si>
  <si>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</si>
  <si>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</si>
  <si>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</si>
  <si>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</si>
  <si>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</si>
  <si>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</si>
  <si>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</si>
  <si>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</si>
  <si>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</si>
  <si>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</si>
  <si>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</si>
  <si>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</si>
  <si>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</si>
  <si>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</si>
  <si>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</si>
  <si>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</si>
  <si>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</si>
  <si>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</si>
  <si>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</si>
  <si>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</si>
  <si>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</si>
  <si>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</si>
  <si>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</si>
  <si>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</si>
  <si>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</si>
  <si>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</si>
  <si>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</si>
  <si>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</si>
  <si>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</si>
  <si>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</si>
  <si>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</si>
  <si>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</si>
  <si>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</si>
  <si>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</si>
  <si>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</si>
  <si>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</si>
  <si>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</si>
  <si>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</si>
  <si>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</si>
  <si>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</si>
  <si>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</si>
  <si>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</si>
  <si>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</si>
  <si>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</si>
  <si>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</si>
  <si>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</si>
  <si>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</si>
  <si>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</si>
  <si>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</si>
  <si>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</si>
  <si>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</si>
  <si>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</si>
  <si>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</si>
  <si>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</si>
  <si>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</si>
  <si>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</si>
  <si>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</si>
  <si>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</si>
  <si>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</si>
  <si>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</si>
  <si>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</si>
  <si>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</si>
  <si>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</si>
  <si>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</si>
  <si>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</si>
  <si>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</si>
  <si>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</si>
  <si>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</si>
  <si>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</si>
  <si>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</si>
  <si>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</si>
  <si>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</si>
  <si>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</si>
  <si>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</si>
  <si>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</si>
  <si>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</si>
  <si>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</si>
  <si>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</si>
  <si>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</si>
  <si>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</si>
  <si>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</si>
  <si>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</si>
  <si>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</si>
  <si>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</si>
  <si>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</si>
  <si>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</si>
  <si>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</si>
  <si>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</si>
  <si>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</si>
  <si>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</si>
  <si>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</si>
  <si>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</si>
  <si>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</si>
  <si>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</si>
  <si>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</si>
  <si>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</si>
  <si>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</si>
  <si>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</si>
  <si>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</si>
  <si>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</si>
  <si>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</si>
  <si>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</si>
  <si>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</si>
  <si>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</si>
  <si>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</si>
  <si>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</si>
  <si>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</si>
  <si>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</si>
  <si>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</si>
  <si>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</si>
  <si>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</si>
  <si>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</si>
  <si>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</si>
  <si>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</si>
  <si>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</si>
  <si>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</si>
  <si>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</si>
  <si>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</si>
  <si>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</si>
  <si>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</si>
  <si>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</si>
  <si>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</si>
  <si>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</si>
  <si>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</si>
  <si>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</si>
  <si>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</si>
  <si>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</si>
  <si>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</si>
  <si>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</si>
  <si>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</si>
  <si>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</si>
  <si>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</si>
  <si>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</si>
  <si>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</si>
  <si>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</si>
  <si>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</si>
  <si>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</si>
  <si>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</si>
  <si>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</si>
  <si>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</si>
  <si>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</si>
  <si>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</si>
  <si>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</si>
  <si>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</si>
  <si>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</si>
  <si>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</si>
  <si>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</si>
  <si>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</si>
  <si>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</si>
  <si>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</si>
  <si>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</si>
  <si>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</si>
  <si>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</si>
  <si>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</si>
  <si>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</si>
  <si>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</si>
  <si>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</si>
  <si>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</si>
  <si>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</si>
  <si>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</si>
  <si>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</si>
  <si>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</si>
  <si>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</si>
  <si>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</si>
  <si>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</si>
  <si>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</si>
  <si>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</si>
  <si>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</si>
  <si>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</si>
  <si>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</si>
  <si>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</si>
  <si>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</si>
  <si>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</si>
  <si>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</si>
  <si>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</si>
  <si>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</si>
  <si>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</si>
  <si>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</si>
  <si>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</si>
  <si>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</si>
  <si>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</si>
  <si>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</si>
  <si>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</si>
  <si>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</si>
  <si>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</si>
  <si>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</si>
  <si>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</si>
  <si>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</si>
  <si>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</si>
  <si>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</si>
  <si>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</si>
  <si>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</si>
  <si>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</si>
  <si>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</si>
  <si>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</si>
  <si>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</si>
  <si>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</si>
  <si>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</si>
  <si>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</si>
  <si>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</si>
  <si>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</si>
  <si>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</si>
  <si>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</si>
  <si>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</si>
  <si>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</si>
  <si>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</si>
  <si>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</si>
  <si>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</si>
  <si>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</si>
  <si>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</si>
  <si>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</si>
  <si>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</si>
  <si>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</si>
  <si>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</si>
  <si>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</si>
  <si>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</si>
  <si>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</si>
  <si>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</si>
  <si>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</si>
  <si>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</si>
  <si>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</si>
  <si>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</si>
  <si>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</si>
  <si>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</si>
  <si>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</si>
  <si>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</si>
  <si>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</si>
  <si>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</si>
  <si>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</si>
  <si>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</si>
  <si>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</si>
  <si>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</si>
  <si>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</si>
  <si>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</si>
  <si>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</si>
  <si>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</si>
  <si>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</si>
  <si>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</si>
  <si>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</si>
  <si>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</si>
  <si>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</si>
  <si>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</si>
  <si>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</si>
  <si>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</si>
  <si>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</si>
  <si>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</si>
  <si>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</si>
  <si>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</si>
  <si>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</si>
  <si>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</si>
  <si>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</si>
  <si>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</si>
  <si>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</si>
  <si>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</si>
  <si>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</si>
  <si>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</si>
  <si>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</si>
  <si>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</si>
  <si>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</si>
  <si>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</si>
  <si>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</si>
  <si>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</si>
  <si>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</si>
  <si>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</si>
  <si>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</si>
  <si>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</si>
  <si>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</si>
  <si>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</si>
  <si>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</si>
  <si>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</si>
  <si>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</si>
  <si>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</si>
  <si>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</si>
  <si>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</si>
  <si>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</si>
  <si>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</si>
  <si>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</si>
  <si>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</si>
  <si>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</si>
  <si>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</si>
  <si>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</si>
  <si>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</si>
  <si>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</si>
  <si>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</si>
  <si>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</si>
  <si>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</si>
  <si>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</si>
  <si>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</si>
  <si>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</si>
  <si>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</si>
  <si>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</si>
  <si>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</si>
  <si>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</si>
  <si>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</si>
  <si>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</si>
  <si>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</si>
  <si>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</si>
  <si>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</si>
  <si>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</si>
  <si>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</si>
  <si>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</si>
  <si>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</si>
  <si>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</si>
  <si>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</si>
  <si>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</si>
  <si>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</si>
  <si>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</si>
  <si>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</si>
  <si>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</si>
  <si>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</si>
  <si>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</si>
  <si>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</si>
  <si>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</si>
  <si>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</si>
  <si>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</si>
  <si>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</si>
  <si>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</si>
  <si>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</si>
  <si>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</si>
  <si>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</si>
  <si>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</si>
  <si>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</si>
  <si>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</si>
  <si>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</si>
  <si>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</si>
  <si>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</si>
  <si>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</si>
  <si>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</si>
  <si>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</si>
  <si>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</si>
  <si>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</si>
  <si>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</si>
  <si>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</si>
  <si>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</si>
  <si>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</si>
  <si>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</si>
  <si>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</si>
  <si>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</si>
  <si>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</si>
  <si>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</si>
  <si>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</si>
  <si>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</si>
  <si>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</si>
  <si>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</si>
  <si>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</si>
  <si>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</si>
  <si>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</si>
  <si>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</si>
  <si>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</si>
  <si>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</si>
  <si>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</si>
  <si>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</si>
  <si>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</si>
  <si>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</si>
  <si>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</si>
  <si>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</si>
  <si>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</si>
  <si>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</si>
  <si>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</si>
  <si>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</si>
  <si>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</si>
  <si>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</si>
  <si>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</si>
  <si>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</si>
  <si>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</si>
  <si>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</si>
  <si>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</si>
  <si>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</si>
  <si>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</si>
  <si>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</si>
  <si>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</si>
  <si>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</si>
  <si>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</si>
  <si>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</si>
  <si>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</si>
  <si>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</si>
  <si>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</si>
  <si>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</si>
  <si>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</si>
  <si>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</si>
  <si>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</si>
  <si>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</si>
  <si>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</si>
  <si>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</si>
  <si>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</si>
  <si>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</si>
  <si>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</si>
  <si>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</si>
  <si>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</si>
  <si>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</si>
  <si>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</si>
  <si>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</si>
  <si>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</si>
  <si>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</si>
  <si>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</si>
  <si>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</si>
  <si>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</si>
  <si>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</si>
  <si>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</si>
  <si>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</si>
  <si>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</si>
  <si>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</si>
  <si>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</si>
  <si>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</si>
  <si>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</si>
  <si>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</si>
  <si>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</si>
  <si>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</si>
  <si>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</si>
  <si>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</si>
  <si>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</si>
  <si>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</si>
  <si>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</si>
  <si>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</si>
  <si>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</si>
  <si>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</si>
  <si>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</si>
  <si>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</si>
  <si>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</si>
  <si>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</si>
  <si>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</si>
  <si>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</si>
  <si>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</si>
  <si>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</si>
  <si>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</si>
  <si>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</si>
  <si>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</si>
  <si>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</si>
  <si>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</si>
  <si>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</si>
  <si>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</si>
  <si>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</si>
  <si>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</si>
  <si>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</si>
  <si>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</si>
  <si>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</si>
  <si>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</si>
  <si>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</si>
  <si>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</si>
  <si>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</si>
  <si>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</si>
  <si>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</si>
  <si>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</si>
  <si>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</si>
  <si>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</si>
  <si>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</si>
  <si>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</si>
  <si>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</si>
  <si>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</si>
  <si>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</si>
  <si>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</si>
  <si>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</si>
  <si>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</si>
  <si>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</si>
  <si>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</si>
  <si>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</si>
  <si>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</si>
  <si>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</si>
  <si>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</si>
  <si>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</si>
  <si>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</si>
  <si>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</si>
  <si>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</si>
  <si>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</si>
  <si>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</si>
  <si>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</si>
  <si>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</si>
  <si>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</si>
  <si>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</si>
  <si>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</si>
  <si>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</si>
  <si>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</si>
  <si>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</si>
  <si>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</si>
  <si>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</si>
  <si>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</si>
  <si>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</si>
  <si>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</si>
  <si>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</si>
  <si>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</si>
  <si>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</si>
  <si>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</si>
  <si>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</si>
  <si>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</si>
  <si>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</si>
  <si>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</si>
  <si>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</si>
  <si>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</si>
  <si>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</si>
  <si>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</si>
  <si>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</si>
  <si>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</si>
  <si>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</si>
  <si>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</si>
  <si>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</si>
  <si>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</si>
  <si>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</si>
  <si>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</si>
  <si>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</si>
  <si>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</si>
  <si>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</si>
  <si>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</si>
  <si>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</si>
  <si>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</si>
  <si>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</si>
  <si>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</si>
  <si>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</si>
  <si>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</si>
  <si>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</si>
  <si>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</si>
  <si>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</si>
  <si>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</si>
  <si>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</si>
  <si>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</si>
  <si>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</si>
  <si>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</si>
  <si>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</si>
  <si>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</si>
  <si>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</si>
  <si>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</si>
  <si>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</si>
  <si>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</si>
  <si>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</si>
  <si>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</si>
  <si>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</si>
  <si>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</si>
  <si>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</si>
  <si>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</si>
  <si>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</si>
  <si>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</si>
  <si>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</si>
  <si>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</si>
  <si>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</si>
  <si>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</si>
  <si>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</si>
  <si>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</si>
  <si>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</si>
  <si>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</si>
  <si>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</si>
  <si>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</si>
  <si>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</si>
  <si>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</si>
  <si>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</si>
  <si>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</si>
  <si>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</si>
  <si>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</si>
  <si>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</si>
  <si>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</si>
  <si>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</si>
  <si>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</si>
  <si>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</si>
  <si>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</si>
  <si>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</si>
  <si>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</si>
  <si>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</si>
  <si>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</si>
  <si>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</si>
  <si>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</si>
  <si>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</si>
  <si>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</si>
  <si>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</si>
  <si>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</si>
  <si>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</si>
  <si>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</si>
  <si>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</si>
  <si>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</si>
  <si>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</si>
  <si>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</si>
  <si>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</si>
  <si>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</si>
  <si>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</si>
  <si>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</si>
  <si>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</si>
  <si>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</si>
  <si>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</si>
  <si>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</si>
  <si>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</si>
  <si>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</si>
  <si>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</si>
  <si>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</si>
  <si>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</si>
  <si>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</si>
  <si>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</si>
  <si>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</si>
  <si>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</si>
  <si>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</si>
  <si>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</si>
  <si>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</si>
  <si>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</si>
  <si>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</si>
  <si>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</si>
  <si>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</si>
  <si>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</si>
  <si>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</si>
  <si>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</si>
  <si>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</si>
  <si>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</si>
  <si>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</si>
  <si>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</si>
  <si>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</si>
  <si>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</si>
  <si>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</si>
  <si>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</si>
  <si>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</si>
  <si>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</si>
  <si>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</si>
  <si>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</si>
  <si>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</si>
  <si>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</si>
  <si>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</si>
  <si>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</si>
  <si>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</si>
  <si>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</si>
  <si>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</si>
  <si>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</si>
  <si>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</si>
  <si>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</si>
  <si>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</si>
  <si>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</si>
  <si>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</si>
  <si>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</si>
  <si>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</si>
  <si>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</si>
  <si>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</si>
  <si>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</si>
  <si>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</si>
  <si>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</si>
  <si>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</si>
  <si>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</si>
  <si>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</si>
  <si>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</si>
  <si>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</si>
  <si>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</si>
  <si>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</si>
  <si>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</si>
  <si>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</si>
  <si>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</si>
  <si>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</si>
  <si>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</si>
  <si>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</si>
  <si>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</si>
  <si>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</si>
  <si>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</si>
  <si>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</si>
  <si>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</si>
  <si>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</si>
  <si>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</si>
  <si>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</si>
  <si>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</si>
  <si>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</si>
  <si>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</si>
  <si>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</si>
  <si>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</si>
  <si>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</si>
  <si>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</si>
  <si>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</si>
  <si>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</si>
  <si>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</si>
  <si>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</si>
  <si>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</si>
  <si>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</si>
  <si>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</si>
  <si>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</si>
  <si>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</si>
  <si>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</si>
  <si>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</si>
  <si>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</si>
  <si>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</si>
  <si>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</si>
  <si>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</si>
  <si>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</si>
  <si>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</si>
  <si>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</si>
  <si>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</si>
  <si>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</si>
  <si>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</si>
  <si>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</si>
  <si>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</si>
  <si>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</si>
  <si>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</si>
  <si>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</si>
  <si>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</si>
  <si>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</si>
  <si>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</si>
  <si>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</si>
  <si>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</si>
  <si>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</si>
  <si>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</si>
  <si>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</si>
  <si>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</si>
  <si>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</si>
  <si>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</si>
  <si>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</si>
  <si>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</si>
  <si>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</si>
  <si>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</si>
  <si>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</si>
  <si>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</si>
  <si>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</si>
  <si>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</si>
  <si>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</si>
  <si>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</si>
  <si>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</si>
  <si>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</si>
  <si>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</si>
  <si>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</si>
  <si>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</si>
  <si>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</si>
  <si>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</si>
  <si>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</si>
  <si>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</si>
  <si>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</si>
  <si>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</si>
  <si>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</si>
  <si>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</si>
  <si>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</si>
  <si>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</si>
  <si>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</si>
  <si>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</si>
  <si>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</si>
  <si>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</si>
  <si>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</si>
  <si>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</si>
  <si>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</si>
  <si>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</si>
  <si>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</si>
  <si>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</si>
  <si>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</si>
  <si>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</si>
  <si>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</si>
  <si>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</si>
  <si>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</si>
  <si>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</si>
  <si>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</si>
  <si>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</si>
  <si>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</si>
  <si>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</si>
  <si>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</si>
  <si>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</si>
  <si>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</si>
  <si>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</si>
  <si>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</si>
  <si>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</si>
  <si>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</si>
  <si>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</si>
  <si>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</si>
  <si>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</si>
  <si>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</si>
  <si>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</si>
  <si>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</si>
  <si>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</si>
  <si>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</si>
  <si>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</si>
  <si>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</si>
  <si>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</si>
  <si>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</si>
  <si>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</si>
  <si>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</si>
  <si>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</si>
  <si>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</si>
  <si>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</si>
  <si>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</si>
  <si>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</si>
  <si>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</si>
  <si>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</si>
  <si>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</si>
  <si>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</si>
  <si>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</si>
  <si>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</si>
  <si>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</si>
  <si>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</si>
  <si>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</si>
  <si>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</si>
  <si>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</si>
  <si>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</si>
  <si>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</si>
  <si>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</si>
  <si>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</si>
  <si>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</si>
  <si>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</si>
  <si>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</si>
  <si>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</si>
  <si>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</si>
  <si>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</si>
  <si>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</si>
  <si>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</si>
  <si>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</si>
  <si>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</si>
  <si>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</si>
  <si>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</si>
  <si>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</si>
  <si>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</si>
  <si>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</si>
  <si>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</si>
  <si>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</si>
  <si>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</si>
  <si>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</si>
  <si>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</si>
  <si>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</si>
  <si>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</si>
  <si>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</si>
  <si>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</si>
  <si>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</si>
  <si>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</si>
  <si>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</si>
  <si>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</si>
  <si>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</si>
  <si>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</si>
  <si>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</si>
  <si>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</si>
  <si>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</si>
  <si>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</si>
  <si>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</si>
  <si>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</si>
  <si>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</si>
  <si>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</si>
  <si>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</si>
  <si>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</si>
  <si>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</si>
  <si>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</si>
  <si>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</si>
  <si>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</si>
  <si>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</si>
  <si>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</si>
  <si>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</si>
  <si>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</si>
  <si>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</si>
  <si>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</si>
  <si>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</si>
  <si>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</si>
  <si>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</si>
  <si>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</si>
  <si>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</si>
  <si>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</si>
  <si>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</si>
  <si>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</si>
  <si>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</si>
  <si>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</si>
  <si>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</si>
  <si>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</si>
  <si>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</si>
  <si>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</si>
  <si>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</si>
  <si>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</si>
  <si>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</si>
  <si>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</si>
  <si>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</si>
  <si>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</si>
  <si>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</si>
  <si>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</si>
  <si>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</si>
  <si>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</si>
  <si>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</si>
  <si>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</si>
  <si>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</si>
  <si>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</si>
  <si>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</si>
  <si>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</si>
  <si>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</si>
  <si>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</si>
  <si>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</si>
  <si>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</si>
  <si>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</si>
  <si>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</si>
  <si>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</si>
  <si>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</si>
  <si>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</si>
  <si>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</si>
  <si>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</si>
  <si>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</si>
  <si>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</si>
  <si>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</si>
  <si>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</si>
  <si>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</si>
  <si>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</si>
  <si>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</si>
  <si>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</si>
  <si>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</si>
  <si>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</si>
  <si>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</si>
  <si>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</si>
  <si>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</si>
  <si>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</si>
  <si>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</si>
  <si>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</si>
  <si>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</si>
  <si>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</si>
  <si>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</si>
  <si>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</si>
  <si>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</si>
  <si>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</si>
  <si>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</si>
  <si>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</si>
  <si>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</si>
  <si>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</si>
  <si>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</si>
  <si>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</si>
  <si>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</si>
  <si>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</si>
  <si>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</si>
  <si>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</si>
  <si>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</si>
  <si>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</si>
  <si>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</si>
  <si>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</si>
  <si>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</si>
  <si>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</si>
  <si>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</si>
  <si>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</si>
  <si>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</si>
  <si>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</si>
  <si>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</si>
  <si>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</si>
  <si>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</si>
  <si>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</si>
  <si>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</si>
  <si>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</si>
  <si>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</si>
  <si>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</si>
  <si>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</si>
  <si>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</si>
  <si>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</si>
  <si>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</si>
  <si>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</si>
  <si>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</si>
  <si>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</si>
  <si>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</si>
  <si>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</si>
  <si>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</si>
  <si>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</si>
  <si>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</si>
  <si>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</si>
  <si>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</si>
  <si>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</si>
  <si>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</si>
  <si>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</si>
  <si>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</si>
  <si>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</si>
  <si>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</si>
  <si>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</si>
  <si>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</si>
  <si>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</si>
  <si>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</si>
  <si>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</si>
  <si>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</si>
  <si>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</si>
  <si>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</si>
  <si>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</si>
  <si>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</si>
  <si>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</si>
  <si>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</si>
  <si>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</si>
  <si>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</si>
  <si>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</si>
  <si>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</si>
  <si>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</si>
  <si>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</si>
  <si>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</si>
  <si>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</si>
  <si>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</si>
  <si>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</si>
  <si>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</si>
  <si>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</si>
  <si>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</si>
  <si>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</si>
  <si>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</si>
  <si>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</si>
  <si>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</si>
  <si>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</si>
  <si>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</si>
  <si>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</si>
  <si>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</si>
  <si>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</si>
  <si>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</si>
  <si>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</si>
  <si>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</si>
  <si>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</si>
  <si>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</si>
  <si>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</si>
  <si>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</si>
  <si>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</si>
  <si>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</si>
  <si>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</si>
  <si>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</si>
  <si>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</si>
  <si>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</si>
  <si>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</si>
  <si>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</si>
  <si>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</si>
  <si>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</si>
  <si>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</si>
  <si>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</si>
  <si>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</si>
  <si>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</si>
  <si>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</si>
  <si>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</si>
  <si>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</si>
  <si>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</si>
  <si>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</si>
  <si>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</si>
  <si>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</si>
  <si>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</si>
  <si>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</si>
  <si>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</si>
  <si>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</si>
  <si>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</si>
  <si>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</si>
  <si>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</si>
  <si>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</si>
  <si>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</si>
  <si>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</si>
  <si>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</si>
  <si>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</si>
  <si>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</si>
  <si>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</si>
  <si>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</si>
  <si>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</si>
  <si>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</si>
  <si>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</si>
  <si>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</si>
  <si>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</si>
  <si>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</si>
  <si>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</si>
  <si>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</si>
  <si>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</si>
  <si>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</si>
  <si>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</si>
  <si>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</si>
  <si>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</si>
  <si>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</si>
  <si>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</si>
  <si>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</si>
  <si>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</si>
  <si>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</si>
  <si>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</si>
  <si>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</si>
  <si>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</si>
  <si>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</si>
  <si>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</si>
  <si>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</si>
  <si>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</si>
  <si>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</si>
  <si>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</si>
  <si>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</si>
  <si>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</si>
  <si>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</si>
  <si>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</si>
  <si>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</si>
  <si>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</si>
  <si>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</si>
  <si>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</si>
  <si>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</si>
  <si>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</si>
  <si>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</si>
  <si>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</si>
  <si>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</si>
  <si>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</si>
  <si>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</si>
  <si>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</si>
  <si>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</si>
  <si>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</si>
  <si>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</si>
  <si>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</si>
  <si>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</si>
  <si>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</si>
  <si>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</si>
  <si>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</si>
  <si>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</si>
  <si>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</si>
  <si>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</si>
  <si>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</si>
  <si>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</si>
  <si>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</si>
  <si>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</si>
  <si>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</si>
  <si>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</si>
  <si>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</si>
  <si>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</si>
  <si>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</si>
  <si>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</si>
  <si>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</si>
  <si>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</si>
  <si>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</si>
  <si>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</si>
  <si>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</si>
  <si>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</si>
  <si>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</si>
  <si>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</si>
  <si>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</si>
  <si>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</si>
  <si>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</si>
  <si>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</si>
  <si>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</si>
  <si>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</si>
  <si>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</si>
  <si>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</si>
  <si>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</si>
  <si>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</si>
  <si>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</si>
  <si>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</si>
  <si>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</si>
  <si>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</si>
  <si>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</si>
  <si>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</si>
  <si>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</si>
  <si>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</si>
  <si>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</si>
  <si>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</si>
  <si>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</si>
  <si>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</si>
  <si>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</si>
  <si>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</si>
  <si>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</si>
  <si>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</si>
  <si>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</si>
  <si>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</si>
  <si>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</si>
  <si>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</si>
  <si>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</si>
  <si>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</si>
  <si>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</si>
  <si>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</si>
  <si>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</si>
  <si>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</si>
  <si>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</si>
  <si>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</si>
  <si>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</si>
  <si>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</si>
  <si>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</si>
  <si>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</si>
  <si>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</si>
  <si>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</si>
  <si>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</si>
  <si>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</si>
  <si>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</si>
  <si>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</si>
  <si>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</si>
  <si>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</si>
  <si>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</si>
  <si>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</si>
  <si>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</si>
  <si>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</si>
  <si>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</si>
  <si>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</si>
  <si>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</si>
  <si>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</si>
  <si>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</si>
  <si>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</si>
  <si>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</si>
  <si>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</si>
  <si>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</si>
  <si>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</si>
  <si>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</si>
  <si>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</si>
  <si>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</si>
  <si>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</si>
  <si>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</si>
  <si>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</si>
  <si>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</si>
  <si>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</si>
  <si>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</si>
  <si>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</si>
  <si>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</si>
  <si>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</si>
  <si>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</si>
  <si>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</si>
  <si>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</si>
  <si>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</si>
  <si>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</si>
  <si>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</si>
  <si>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</si>
  <si>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</si>
  <si>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</si>
  <si>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</si>
  <si>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</si>
  <si>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</si>
  <si>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</si>
  <si>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</si>
  <si>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</si>
  <si>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</si>
  <si>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</si>
  <si>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</si>
  <si>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</si>
  <si>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</si>
  <si>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</si>
  <si>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</si>
  <si>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</si>
  <si>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</si>
  <si>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</si>
  <si>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</si>
  <si>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</si>
  <si>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</si>
  <si>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</si>
  <si>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</si>
  <si>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</si>
  <si>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</si>
  <si>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</si>
  <si>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</si>
  <si>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</si>
  <si>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</si>
  <si>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</si>
  <si>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</si>
  <si>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</si>
  <si>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</si>
  <si>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</si>
  <si>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</si>
  <si>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</si>
  <si>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</si>
  <si>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</si>
  <si>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</si>
  <si>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</si>
  <si>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</si>
  <si>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</si>
  <si>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</si>
  <si>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</si>
  <si>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</si>
  <si>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</si>
  <si>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</si>
  <si>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</si>
  <si>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</si>
  <si>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</si>
  <si>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</si>
  <si>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</si>
  <si>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</si>
  <si>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</si>
  <si>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</si>
  <si>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</si>
  <si>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</si>
  <si>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</si>
  <si>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</si>
  <si>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</si>
  <si>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</si>
  <si>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</si>
  <si>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</si>
  <si>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</si>
  <si>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</si>
  <si>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</si>
  <si>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</si>
  <si>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</si>
  <si>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</si>
  <si>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</si>
  <si>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</si>
  <si>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</si>
  <si>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</si>
  <si>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</si>
  <si>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</si>
  <si>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</si>
  <si>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</si>
  <si>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</si>
  <si>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</si>
  <si>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</si>
  <si>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</si>
  <si>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</si>
  <si>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</si>
  <si>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</si>
  <si>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</si>
  <si>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</si>
  <si>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</si>
  <si>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</si>
  <si>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</si>
  <si>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</si>
  <si>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</si>
  <si>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</si>
  <si>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</si>
  <si>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</si>
  <si>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</si>
  <si>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</si>
  <si>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</si>
  <si>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</si>
  <si>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</si>
  <si>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</si>
  <si>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</si>
  <si>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</si>
  <si>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</si>
  <si>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</si>
  <si>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</si>
  <si>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</si>
  <si>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</si>
  <si>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</si>
  <si>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</si>
  <si>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</si>
  <si>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</si>
  <si>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</si>
  <si>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</si>
  <si>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</si>
  <si>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</si>
  <si>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</si>
  <si>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</si>
  <si>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</si>
  <si>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</si>
  <si>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</si>
  <si>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</si>
  <si>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</si>
  <si>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</si>
  <si>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</si>
  <si>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</si>
  <si>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</si>
  <si>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</si>
  <si>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</si>
  <si>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</si>
  <si>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</si>
  <si>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</si>
  <si>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</si>
  <si>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</si>
  <si>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</si>
  <si>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</si>
  <si>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</si>
  <si>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</si>
  <si>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</si>
  <si>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</si>
  <si>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</si>
  <si>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</si>
  <si>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</si>
  <si>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</si>
  <si>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</si>
  <si>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</si>
  <si>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</si>
  <si>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</si>
  <si>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</si>
  <si>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</si>
  <si>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</si>
  <si>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</si>
  <si>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</si>
  <si>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</si>
  <si>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</si>
  <si>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</si>
  <si>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</si>
  <si>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</si>
  <si>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</si>
  <si>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</si>
  <si>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</si>
  <si>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</si>
  <si>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</si>
  <si>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</si>
  <si>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</si>
  <si>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</si>
  <si>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</si>
  <si>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</si>
  <si>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</si>
  <si>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</si>
  <si>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</si>
  <si>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</si>
  <si>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</si>
  <si>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</si>
  <si>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</si>
  <si>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</si>
  <si>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</si>
  <si>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</si>
  <si>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</si>
  <si>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</si>
  <si>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</si>
  <si>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</si>
  <si>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</si>
  <si>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</si>
  <si>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</si>
  <si>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</si>
  <si>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</si>
  <si>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</si>
  <si>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</si>
  <si>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</si>
  <si>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</si>
  <si>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</si>
  <si>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</si>
  <si>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</si>
  <si>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</si>
  <si>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</si>
  <si>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</si>
  <si>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</si>
  <si>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</si>
  <si>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</si>
  <si>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</si>
  <si>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</si>
  <si>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</si>
  <si>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</si>
  <si>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</si>
  <si>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</si>
  <si>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</si>
  <si>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</si>
  <si>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</si>
  <si>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</si>
  <si>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</si>
  <si>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</si>
  <si>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</si>
  <si>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</si>
  <si>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</si>
  <si>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</si>
  <si>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</si>
  <si>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</si>
  <si>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</si>
  <si>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</si>
  <si>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</si>
  <si>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</si>
  <si>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</si>
  <si>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</si>
  <si>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</si>
  <si>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</si>
  <si>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</si>
  <si>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</si>
  <si>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</si>
  <si>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</si>
  <si>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</si>
  <si>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</si>
  <si>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</si>
  <si>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</si>
  <si>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</si>
  <si>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</si>
  <si>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</si>
  <si>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</si>
  <si>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</si>
  <si>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</si>
  <si>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</si>
  <si>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</si>
  <si>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</si>
  <si>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</si>
  <si>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</si>
  <si>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</si>
  <si>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</si>
  <si>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</si>
  <si>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</si>
  <si>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</si>
  <si>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</si>
  <si>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</si>
  <si>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</si>
  <si>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</si>
  <si>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</si>
  <si>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</si>
  <si>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</si>
  <si>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</si>
  <si>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</si>
  <si>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</si>
  <si>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</si>
  <si>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</si>
  <si>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</si>
  <si>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</si>
  <si>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</si>
  <si>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</si>
  <si>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</si>
  <si>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</si>
  <si>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</si>
  <si>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</si>
  <si>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</si>
  <si>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</si>
  <si>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</si>
  <si>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</si>
  <si>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</si>
  <si>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</si>
  <si>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</si>
  <si>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</si>
  <si>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</si>
  <si>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</si>
  <si>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</si>
  <si>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</si>
  <si>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</si>
  <si>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</si>
  <si>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</si>
  <si>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</si>
  <si>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</si>
  <si>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</si>
  <si>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</si>
  <si>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</si>
  <si>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</si>
  <si>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</si>
  <si>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</si>
  <si>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</si>
  <si>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</si>
  <si>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</si>
  <si>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</si>
  <si>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</si>
  <si>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</si>
  <si>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</si>
  <si>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</si>
  <si>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</si>
  <si>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</si>
  <si>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</si>
  <si>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</si>
  <si>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</si>
  <si>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</si>
  <si>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</si>
  <si>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</si>
  <si>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</si>
  <si>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</si>
  <si>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</si>
  <si>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</si>
  <si>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</si>
  <si>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</si>
  <si>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</si>
  <si>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</si>
  <si>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</si>
  <si>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</si>
  <si>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</si>
  <si>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</si>
  <si>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</si>
  <si>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</si>
  <si>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</si>
  <si>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</si>
  <si>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</si>
  <si>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</si>
  <si>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</si>
  <si>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</si>
  <si>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</si>
  <si>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</si>
  <si>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</si>
  <si>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</si>
  <si>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</si>
  <si>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</si>
  <si>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</si>
  <si>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</si>
  <si>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</si>
  <si>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</si>
  <si>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</si>
  <si>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</si>
  <si>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</si>
  <si>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</si>
  <si>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</si>
  <si>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</si>
  <si>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</si>
  <si>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</si>
  <si>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</si>
  <si>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</si>
  <si>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</si>
  <si>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</si>
  <si>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</si>
  <si>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</si>
  <si>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</si>
  <si>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</si>
  <si>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</si>
  <si>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</si>
  <si>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</si>
  <si>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</si>
  <si>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</si>
  <si>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</si>
  <si>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</si>
  <si>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</si>
  <si>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</si>
  <si>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</si>
  <si>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</si>
  <si>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</si>
  <si>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</si>
  <si>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</si>
  <si>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</si>
  <si>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</si>
  <si>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</si>
  <si>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</si>
  <si>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</si>
  <si>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</si>
  <si>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</si>
  <si>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</si>
  <si>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</si>
  <si>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</si>
  <si>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</si>
  <si>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</si>
  <si>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</si>
  <si>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</si>
  <si>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</si>
  <si>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</si>
  <si>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</si>
  <si>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</si>
  <si>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</si>
  <si>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</si>
  <si>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</si>
  <si>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</si>
  <si>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</si>
  <si>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</si>
  <si>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</si>
  <si>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</si>
  <si>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</si>
  <si>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</si>
  <si>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</si>
  <si>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</si>
  <si>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</si>
  <si>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</si>
  <si>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</si>
  <si>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</si>
  <si>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</si>
  <si>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</si>
  <si>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</si>
  <si>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</si>
  <si>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</si>
  <si>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</si>
  <si>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</si>
  <si>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</si>
  <si>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</si>
  <si>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</si>
  <si>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</si>
  <si>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</si>
  <si>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</si>
  <si>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</si>
  <si>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</si>
  <si>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</si>
  <si>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</si>
  <si>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</si>
  <si>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</si>
  <si>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</si>
  <si>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</si>
  <si>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</si>
  <si>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</si>
  <si>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</si>
  <si>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</si>
  <si>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</si>
  <si>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</si>
  <si>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</si>
  <si>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</si>
  <si>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</si>
  <si>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</si>
  <si>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</si>
  <si>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</si>
  <si>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</si>
  <si>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</si>
  <si>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</si>
  <si>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</si>
  <si>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</si>
  <si>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</si>
  <si>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</si>
  <si>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</si>
  <si>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</si>
  <si>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</si>
  <si>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</si>
  <si>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</si>
  <si>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</si>
  <si>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</si>
  <si>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</si>
  <si>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</si>
  <si>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</si>
  <si>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</si>
  <si>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</si>
  <si>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</si>
  <si>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</si>
  <si>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</si>
  <si>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</si>
  <si>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</si>
  <si>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</si>
  <si>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</si>
  <si>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</si>
  <si>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</si>
  <si>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</si>
  <si>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</si>
  <si>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</si>
  <si>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</si>
  <si>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</si>
  <si>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</si>
  <si>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</si>
  <si>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</si>
  <si>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</si>
  <si>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</si>
  <si>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</si>
  <si>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</si>
  <si>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</si>
  <si>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</si>
  <si>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</si>
  <si>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</si>
  <si>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</si>
  <si>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</si>
  <si>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</si>
  <si>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</si>
  <si>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</si>
  <si>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</si>
  <si>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</si>
  <si>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</si>
  <si>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</si>
  <si>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</si>
  <si>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</si>
  <si>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</si>
  <si>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</si>
  <si>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</si>
  <si>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</si>
  <si>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</si>
  <si>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</si>
  <si>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</si>
  <si>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</si>
  <si>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</si>
  <si>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</si>
  <si>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</si>
  <si>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</si>
  <si>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</si>
  <si>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</si>
  <si>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</si>
  <si>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</si>
  <si>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</si>
  <si>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</si>
  <si>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</si>
  <si>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</si>
  <si>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</si>
  <si>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</si>
  <si>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</si>
  <si>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</si>
  <si>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</si>
  <si>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</si>
  <si>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</si>
  <si>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</si>
  <si>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</si>
  <si>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</si>
  <si>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</si>
  <si>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</si>
  <si>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</si>
  <si>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</si>
  <si>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</si>
  <si>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</si>
  <si>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</si>
  <si>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</si>
  <si>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</si>
  <si>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</si>
  <si>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</si>
  <si>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</si>
  <si>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</si>
  <si>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</si>
  <si>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</si>
  <si>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</si>
  <si>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</si>
  <si>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</si>
  <si>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</si>
  <si>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</si>
  <si>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</si>
  <si>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</si>
  <si>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</si>
  <si>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</si>
  <si>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</si>
  <si>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</si>
  <si>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</si>
  <si>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</si>
  <si>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</si>
  <si>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</si>
  <si>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</si>
  <si>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</si>
  <si>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</si>
  <si>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</si>
  <si>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</si>
  <si>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</si>
  <si>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</si>
  <si>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</si>
  <si>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</si>
  <si>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</si>
  <si>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</si>
  <si>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</si>
  <si>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</si>
  <si>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</si>
  <si>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</si>
  <si>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</si>
  <si>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</si>
  <si>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</si>
  <si>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</si>
  <si>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</si>
  <si>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</si>
  <si>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</si>
  <si>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</si>
  <si>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</si>
  <si>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</si>
  <si>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</si>
  <si>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</si>
  <si>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</si>
  <si>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</si>
  <si>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</si>
  <si>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</si>
  <si>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</si>
  <si>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</si>
  <si>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</si>
  <si>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</si>
  <si>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</si>
  <si>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</si>
  <si>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</si>
  <si>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</si>
  <si>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</si>
  <si>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</si>
  <si>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</si>
  <si>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</si>
  <si>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</si>
  <si>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</si>
  <si>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</si>
  <si>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</si>
  <si>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</si>
  <si>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</si>
  <si>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</si>
  <si>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</si>
  <si>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</si>
  <si>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</si>
  <si>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</si>
  <si>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</si>
  <si>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</si>
  <si>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</si>
  <si>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</si>
  <si>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</si>
  <si>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</si>
  <si>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</si>
  <si>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</si>
  <si>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</si>
  <si>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</si>
  <si>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</si>
  <si>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</si>
  <si>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</si>
  <si>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</si>
  <si>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</si>
  <si>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</si>
  <si>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</si>
  <si>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</si>
  <si>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</si>
  <si>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</si>
  <si>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</si>
  <si>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</si>
  <si>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</si>
  <si>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</si>
  <si>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</si>
  <si>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</si>
  <si>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</si>
  <si>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</si>
  <si>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</si>
  <si>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</si>
  <si>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</si>
  <si>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</si>
  <si>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</si>
  <si>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</si>
  <si>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</si>
  <si>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</si>
  <si>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</si>
  <si>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</si>
  <si>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</si>
  <si>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</si>
  <si>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</si>
  <si>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</si>
  <si>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</si>
  <si>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</si>
  <si>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</si>
  <si>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</si>
  <si>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</si>
  <si>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</si>
  <si>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</si>
  <si>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</si>
  <si>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</si>
  <si>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</si>
  <si>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</si>
  <si>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</si>
  <si>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</si>
  <si>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</si>
  <si>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</si>
  <si>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</si>
  <si>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</si>
  <si>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</si>
  <si>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</si>
  <si>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</si>
  <si>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</si>
  <si>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</si>
  <si>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</si>
  <si>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</si>
  <si>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</si>
  <si>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</si>
  <si>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</si>
  <si>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</si>
  <si>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</si>
  <si>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</si>
  <si>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</si>
  <si>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</si>
  <si>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</si>
  <si>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</si>
  <si>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</si>
  <si>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</si>
  <si>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</si>
  <si>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</si>
  <si>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</si>
  <si>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</si>
  <si>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</si>
  <si>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</si>
  <si>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</si>
  <si>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</si>
  <si>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</si>
  <si>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</si>
  <si>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</si>
  <si>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</si>
  <si>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</si>
  <si>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</si>
  <si>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</si>
  <si>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</si>
  <si>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</si>
  <si>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</si>
  <si>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</si>
  <si>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</si>
  <si>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</si>
  <si>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</si>
  <si>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</si>
  <si>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</si>
  <si>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</si>
  <si>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</si>
  <si>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</si>
  <si>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</si>
  <si>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</si>
  <si>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</si>
  <si>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</si>
  <si>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</si>
  <si>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</si>
  <si>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</si>
  <si>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</si>
  <si>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</si>
  <si>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</si>
  <si>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</si>
  <si>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</si>
  <si>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</si>
  <si>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</si>
  <si>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</si>
  <si>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</si>
  <si>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</si>
  <si>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</si>
  <si>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</si>
  <si>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</si>
  <si>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</si>
  <si>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</si>
  <si>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</si>
  <si>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</si>
  <si>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</si>
  <si>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</si>
  <si>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</si>
  <si>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</si>
  <si>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</si>
  <si>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</si>
  <si>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</si>
  <si>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</si>
  <si>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</si>
  <si>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</si>
  <si>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</si>
  <si>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</si>
  <si>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</si>
  <si>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</si>
  <si>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</si>
  <si>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</si>
  <si>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</si>
  <si>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</si>
  <si>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</si>
  <si>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</si>
  <si>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</si>
  <si>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</si>
  <si>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</si>
  <si>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</si>
  <si>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</si>
  <si>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</si>
  <si>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</si>
  <si>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</si>
  <si>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</si>
  <si>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</si>
  <si>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</si>
  <si>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</si>
  <si>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</si>
  <si>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</si>
  <si>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</si>
  <si>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</si>
  <si>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</si>
  <si>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</si>
  <si>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</si>
  <si>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</si>
  <si>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</si>
  <si>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</si>
  <si>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</si>
  <si>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</si>
  <si>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</si>
  <si>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</si>
  <si>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</si>
  <si>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</si>
  <si>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</si>
  <si>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</si>
  <si>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</si>
  <si>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</si>
  <si>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</si>
  <si>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</si>
  <si>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</si>
  <si>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</si>
  <si>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</si>
  <si>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</si>
  <si>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</si>
  <si>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</si>
  <si>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</si>
  <si>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</si>
  <si>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</si>
  <si>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</si>
  <si>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</si>
  <si>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</si>
  <si>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</si>
  <si>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</si>
  <si>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</si>
  <si>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</si>
  <si>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</si>
  <si>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</si>
  <si>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</si>
  <si>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</si>
  <si>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</si>
  <si>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</si>
  <si>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</si>
  <si>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</si>
  <si>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</si>
  <si>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</si>
  <si>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</si>
  <si>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</si>
  <si>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</si>
  <si>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</si>
  <si>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</si>
  <si>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</si>
  <si>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</si>
  <si>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</si>
  <si>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</si>
  <si>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</si>
  <si>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</si>
  <si>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</si>
  <si>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</si>
  <si>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</si>
  <si>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</si>
  <si>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</si>
  <si>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</si>
  <si>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</si>
  <si>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</si>
  <si>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</si>
  <si>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</si>
  <si>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</si>
  <si>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</si>
  <si>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</si>
  <si>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</si>
  <si>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</si>
  <si>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</si>
  <si>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</si>
  <si>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</si>
  <si>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</si>
  <si>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</si>
  <si>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</si>
  <si>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</si>
  <si>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</si>
  <si>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</si>
  <si>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</si>
  <si>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</si>
  <si>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</si>
  <si>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</si>
  <si>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</si>
  <si>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</si>
  <si>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</si>
  <si>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</si>
  <si>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</si>
  <si>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</si>
  <si>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</si>
  <si>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</si>
  <si>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</si>
  <si>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</si>
  <si>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</si>
  <si>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</si>
  <si>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</si>
  <si>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</si>
  <si>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</si>
  <si>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</si>
  <si>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</si>
  <si>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</si>
  <si>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</si>
  <si>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</si>
  <si>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</si>
  <si>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</si>
  <si>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</si>
  <si>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</si>
  <si>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</si>
  <si>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</si>
  <si>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</si>
  <si>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</si>
  <si>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</si>
  <si>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</si>
  <si>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</si>
  <si>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</si>
  <si>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</si>
  <si>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</si>
  <si>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</si>
  <si>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</si>
  <si>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</si>
  <si>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</si>
  <si>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</si>
  <si>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</si>
  <si>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</si>
  <si>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</si>
  <si>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</si>
  <si>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</si>
  <si>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</si>
  <si>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</si>
  <si>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</si>
  <si>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</si>
  <si>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</si>
  <si>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</si>
  <si>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</si>
  <si>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</si>
  <si>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</si>
  <si>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</si>
  <si>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</si>
  <si>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</si>
  <si>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</si>
  <si>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</si>
  <si>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</si>
  <si>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</si>
  <si>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</si>
  <si>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</si>
  <si>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</si>
  <si>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</si>
  <si>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</si>
  <si>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</si>
  <si>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</si>
  <si>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</si>
  <si>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</si>
  <si>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</si>
  <si>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</si>
  <si>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</si>
  <si>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</si>
  <si>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</si>
  <si>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</si>
  <si>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</si>
  <si>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</si>
  <si>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</si>
  <si>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</si>
  <si>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</si>
  <si>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</si>
  <si>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</si>
  <si>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</si>
  <si>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</si>
  <si>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</si>
  <si>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</si>
  <si>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</si>
  <si>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</si>
  <si>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</si>
  <si>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</si>
  <si>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</si>
  <si>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</si>
  <si>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</si>
  <si>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</si>
  <si>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</si>
  <si>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</si>
  <si>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</si>
  <si>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</si>
  <si>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</si>
  <si>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</si>
  <si>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</si>
  <si>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</si>
  <si>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</si>
  <si>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</si>
  <si>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</si>
  <si>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</si>
  <si>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</si>
  <si>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</si>
  <si>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</si>
  <si>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</si>
  <si>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</si>
  <si>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</si>
  <si>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</si>
  <si>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</si>
  <si>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</si>
  <si>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</si>
  <si>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</si>
  <si>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</si>
  <si>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</si>
  <si>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</si>
  <si>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</si>
  <si>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</si>
  <si>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</si>
  <si>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</si>
  <si>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</si>
  <si>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</si>
  <si>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</si>
  <si>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</si>
  <si>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</si>
  <si>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</si>
  <si>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</si>
  <si>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</si>
  <si>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</si>
  <si>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</si>
  <si>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</si>
  <si>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</si>
  <si>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</si>
  <si>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</si>
  <si>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</si>
  <si>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</si>
  <si>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</si>
  <si>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</si>
  <si>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</si>
  <si>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</si>
  <si>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</si>
  <si>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</si>
  <si>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</si>
  <si>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</si>
  <si>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</si>
  <si>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</si>
  <si>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</si>
  <si>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</si>
  <si>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</si>
  <si>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</si>
  <si>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</si>
  <si>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</si>
  <si>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</si>
  <si>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</si>
  <si>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</si>
  <si>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</si>
  <si>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</si>
  <si>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</si>
  <si>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</si>
  <si>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</si>
  <si>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</si>
  <si>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</si>
  <si>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</si>
  <si>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</si>
  <si>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</si>
  <si>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</si>
  <si>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</si>
  <si>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</si>
  <si>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</si>
  <si>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</si>
  <si>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</si>
  <si>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</si>
  <si>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</si>
  <si>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</si>
  <si>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</si>
  <si>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</si>
  <si>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</si>
  <si>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</si>
  <si>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</si>
  <si>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</si>
  <si>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</si>
  <si>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</si>
  <si>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</si>
  <si>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</si>
  <si>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</si>
  <si>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</si>
  <si>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</si>
  <si>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</si>
  <si>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</si>
  <si>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</si>
  <si>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</si>
  <si>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</si>
  <si>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</si>
  <si>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</si>
  <si>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</si>
  <si>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</si>
  <si>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</si>
  <si>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</si>
  <si>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</si>
  <si>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</si>
  <si>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</si>
  <si>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</si>
  <si>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</si>
  <si>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</si>
  <si>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</si>
  <si>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</si>
  <si>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</si>
  <si>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</si>
  <si>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</si>
  <si>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</si>
  <si>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</si>
  <si>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</si>
  <si>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</si>
  <si>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</si>
  <si>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</si>
  <si>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</si>
  <si>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</si>
  <si>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</si>
  <si>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</si>
  <si>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</si>
  <si>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</si>
  <si>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</si>
  <si>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</si>
  <si>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</si>
  <si>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</si>
  <si>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</si>
  <si>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</si>
  <si>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</si>
  <si>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</si>
  <si>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</si>
  <si>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</si>
  <si>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</si>
  <si>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</si>
  <si>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</si>
  <si>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</si>
  <si>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</si>
  <si>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</si>
  <si>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</si>
  <si>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</si>
  <si>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</si>
  <si>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</si>
  <si>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</si>
  <si>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</si>
  <si>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</si>
  <si>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</si>
  <si>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</si>
  <si>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</si>
  <si>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</si>
  <si>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</si>
  <si>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</si>
  <si>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</si>
  <si>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</si>
  <si>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</si>
  <si>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</si>
  <si>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</si>
  <si>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</si>
  <si>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</si>
  <si>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</si>
  <si>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</si>
  <si>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</si>
  <si>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</si>
  <si>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</si>
  <si>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</si>
  <si>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</si>
  <si>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</si>
  <si>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</si>
  <si>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</si>
  <si>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</si>
  <si>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</si>
  <si>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</si>
  <si>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</si>
  <si>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</si>
  <si>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</si>
  <si>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</si>
  <si>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</si>
  <si>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</si>
  <si>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</si>
  <si>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</si>
  <si>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</si>
  <si>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</si>
  <si>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</si>
  <si>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</si>
  <si>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</si>
  <si>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</si>
  <si>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</si>
  <si>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</si>
  <si>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</si>
  <si>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</si>
  <si>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</si>
  <si>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</si>
  <si>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</si>
  <si>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</si>
  <si>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</si>
  <si>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</si>
  <si>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</si>
  <si>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</si>
  <si>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</si>
  <si>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</si>
  <si>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</si>
  <si>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</si>
  <si>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</si>
  <si>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</si>
  <si>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</si>
  <si>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</si>
  <si>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</si>
  <si>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</si>
  <si>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</si>
  <si>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</si>
  <si>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</si>
  <si>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</si>
  <si>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</si>
  <si>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</si>
  <si>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</si>
  <si>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</si>
  <si>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</si>
  <si>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</si>
  <si>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</si>
  <si>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</si>
  <si>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</si>
  <si>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</si>
  <si>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</si>
  <si>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</si>
  <si>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</si>
  <si>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</si>
  <si>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</si>
  <si>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</si>
  <si>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</si>
  <si>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</si>
  <si>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</si>
  <si>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</si>
  <si>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</si>
  <si>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</si>
  <si>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</si>
  <si>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</si>
  <si>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</si>
  <si>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</si>
  <si>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</si>
  <si>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</si>
  <si>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</si>
  <si>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</si>
  <si>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</si>
  <si>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</si>
  <si>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</si>
  <si>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</si>
  <si>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</si>
  <si>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</si>
  <si>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</si>
  <si>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</si>
  <si>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</si>
  <si>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</si>
  <si>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</si>
  <si>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</si>
  <si>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</si>
  <si>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</si>
  <si>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</si>
  <si>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</si>
  <si>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</si>
  <si>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</si>
  <si>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</si>
  <si>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</si>
  <si>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</si>
  <si>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</si>
  <si>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</si>
  <si>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</si>
  <si>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</si>
  <si>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</si>
  <si>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</si>
  <si>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</si>
  <si>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</si>
  <si>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</si>
  <si>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</si>
  <si>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</si>
  <si>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</si>
  <si>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</si>
  <si>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</si>
  <si>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</si>
  <si>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</si>
  <si>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</si>
  <si>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</si>
  <si>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</si>
  <si>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</si>
  <si>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</si>
  <si>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</si>
  <si>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</si>
  <si>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</si>
  <si>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</si>
  <si>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</si>
  <si>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</si>
  <si>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</si>
  <si>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</si>
  <si>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</si>
  <si>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</si>
  <si>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</si>
  <si>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</si>
  <si>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</si>
  <si>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</si>
  <si>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</si>
  <si>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</si>
  <si>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</si>
  <si>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</si>
  <si>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</si>
  <si>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</si>
  <si>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</si>
  <si>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</si>
  <si>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</si>
  <si>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</si>
  <si>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</si>
  <si>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</si>
  <si>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</si>
  <si>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</si>
  <si>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</si>
  <si>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</si>
  <si>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</si>
  <si>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</si>
  <si>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</si>
  <si>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</si>
  <si>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</si>
  <si>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</si>
  <si>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</si>
  <si>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</si>
  <si>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</si>
  <si>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</si>
  <si>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</si>
  <si>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</si>
  <si>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</si>
  <si>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</si>
  <si>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</si>
  <si>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</si>
  <si>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</si>
  <si>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</si>
  <si>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</si>
  <si>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</si>
  <si>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</si>
  <si>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</si>
  <si>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</si>
  <si>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</si>
  <si>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</si>
  <si>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</si>
  <si>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</si>
  <si>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</si>
  <si>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</si>
  <si>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</si>
  <si>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</si>
  <si>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</si>
  <si>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</si>
  <si>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</si>
  <si>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</si>
  <si>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</si>
  <si>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</si>
  <si>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</si>
  <si>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</si>
  <si>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</si>
  <si>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</si>
  <si>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</si>
  <si>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</si>
  <si>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</si>
  <si>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</si>
  <si>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</si>
  <si>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</si>
  <si>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</si>
  <si>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</si>
  <si>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</si>
  <si>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</si>
  <si>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</si>
  <si>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</si>
  <si>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</si>
  <si>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</si>
  <si>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</si>
  <si>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</si>
  <si>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</si>
  <si>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</si>
  <si>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</si>
  <si>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</si>
  <si>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</si>
  <si>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</si>
  <si>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</si>
  <si>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</si>
  <si>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</si>
  <si>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</si>
  <si>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</si>
  <si>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</si>
  <si>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</si>
  <si>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</si>
  <si>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</si>
  <si>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</si>
  <si>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</si>
  <si>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</si>
  <si>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</si>
  <si>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</si>
  <si>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</si>
  <si>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</si>
  <si>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</si>
  <si>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</si>
  <si>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</si>
  <si>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</si>
  <si>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</si>
  <si>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</si>
  <si>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</si>
  <si>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</si>
  <si>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</si>
  <si>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</si>
  <si>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</si>
  <si>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</si>
  <si>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</si>
  <si>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</si>
  <si>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</si>
  <si>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</si>
  <si>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</si>
  <si>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</si>
  <si>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</si>
  <si>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</si>
  <si>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</si>
  <si>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</si>
  <si>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</si>
  <si>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</si>
  <si>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</si>
  <si>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</si>
  <si>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</si>
  <si>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</si>
  <si>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</si>
  <si>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</si>
  <si>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</si>
  <si>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</si>
  <si>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</si>
  <si>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</si>
  <si>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</si>
  <si>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</si>
  <si>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</si>
  <si>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</si>
  <si>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</si>
  <si>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</si>
  <si>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</si>
  <si>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</si>
  <si>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</si>
  <si>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</si>
  <si>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</si>
  <si>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</si>
  <si>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</si>
  <si>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</si>
  <si>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</si>
  <si>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</si>
  <si>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</si>
  <si>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</si>
  <si>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</si>
  <si>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</si>
  <si>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</si>
  <si>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</si>
  <si>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</si>
  <si>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</si>
  <si>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</si>
  <si>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</si>
  <si>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</si>
  <si>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</si>
  <si>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</si>
  <si>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</si>
  <si>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</si>
  <si>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</si>
  <si>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</si>
  <si>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</si>
  <si>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</si>
  <si>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</si>
  <si>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</si>
  <si>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</si>
  <si>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</si>
  <si>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</si>
  <si>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</si>
  <si>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</si>
  <si>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</si>
  <si>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</si>
  <si>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</si>
  <si>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</si>
  <si>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</si>
  <si>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</si>
  <si>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</si>
  <si>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</si>
  <si>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</si>
  <si>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</si>
  <si>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</si>
  <si>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</si>
  <si>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</si>
  <si>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</si>
  <si>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</si>
  <si>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</si>
  <si>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</si>
  <si>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</si>
  <si>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</si>
  <si>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</si>
  <si>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</si>
  <si>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</si>
  <si>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</si>
  <si>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</si>
  <si>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</si>
  <si>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</si>
  <si>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</si>
  <si>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</si>
  <si>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</si>
  <si>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</si>
  <si>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</si>
  <si>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</si>
  <si>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</si>
  <si>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</si>
  <si>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</si>
  <si>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</si>
  <si>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</si>
  <si>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</si>
  <si>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</si>
  <si>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</si>
  <si>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</si>
  <si>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</si>
  <si>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</si>
  <si>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</si>
  <si>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</si>
  <si>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</si>
  <si>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</si>
  <si>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</si>
  <si>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</si>
  <si>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</si>
  <si>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</si>
  <si>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</si>
  <si>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</si>
  <si>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</si>
  <si>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</si>
  <si>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</si>
  <si>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</si>
  <si>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</si>
  <si>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</si>
  <si>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</si>
  <si>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</si>
  <si>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</si>
  <si>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</si>
  <si>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</si>
  <si>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</si>
  <si>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</si>
  <si>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</si>
  <si>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</si>
  <si>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</si>
  <si>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</si>
  <si>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</si>
  <si>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</si>
  <si>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</si>
  <si>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</si>
  <si>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</si>
  <si>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</si>
  <si>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</si>
  <si>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</si>
  <si>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</si>
  <si>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</si>
  <si>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</si>
  <si>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</si>
  <si>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</si>
  <si>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</si>
  <si>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</si>
  <si>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</si>
  <si>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</si>
  <si>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</si>
  <si>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</si>
  <si>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</si>
  <si>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</si>
  <si>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</si>
  <si>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</si>
  <si>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</si>
  <si>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</si>
  <si>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</si>
  <si>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</si>
  <si>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</si>
  <si>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</si>
  <si>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</si>
  <si>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</si>
  <si>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</si>
  <si>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</si>
  <si>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</si>
  <si>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</si>
  <si>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</si>
  <si>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</si>
  <si>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</si>
  <si>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</si>
  <si>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</si>
  <si>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</si>
  <si>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</si>
  <si>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</si>
  <si>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</si>
  <si>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</si>
  <si>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</si>
  <si>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</si>
  <si>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</si>
  <si>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</si>
  <si>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</si>
  <si>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</si>
  <si>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</si>
  <si>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</si>
  <si>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</si>
  <si>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</si>
  <si>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</si>
  <si>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</si>
  <si>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</si>
  <si>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</si>
  <si>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</si>
  <si>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</si>
  <si>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</si>
  <si>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</si>
  <si>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</si>
  <si>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</si>
  <si>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</si>
  <si>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</si>
  <si>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</si>
  <si>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</si>
  <si>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</si>
  <si>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</si>
  <si>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</si>
  <si>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</si>
  <si>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</si>
  <si>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</si>
  <si>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</si>
  <si>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</si>
  <si>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</si>
  <si>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</si>
  <si>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</si>
  <si>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</si>
  <si>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</si>
  <si>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</si>
  <si>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</si>
  <si>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</si>
  <si>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</si>
  <si>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</si>
  <si>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</si>
  <si>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</si>
  <si>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</si>
  <si>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</si>
  <si>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</si>
  <si>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</si>
  <si>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</si>
  <si>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</si>
  <si>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</si>
  <si>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</si>
  <si>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</si>
  <si>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</si>
  <si>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</si>
  <si>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</si>
  <si>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</si>
  <si>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</si>
  <si>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</si>
  <si>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</si>
  <si>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</si>
  <si>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</si>
  <si>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</si>
  <si>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</si>
  <si>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</si>
  <si>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</si>
  <si>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</si>
  <si>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</si>
  <si>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</si>
  <si>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</si>
  <si>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</si>
  <si>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</si>
  <si>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</si>
  <si>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</si>
  <si>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</si>
  <si>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</si>
  <si>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</si>
  <si>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</si>
  <si>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</si>
  <si>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</si>
  <si>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</si>
  <si>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</si>
  <si>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</si>
  <si>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</si>
  <si>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</si>
  <si>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</si>
  <si>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</si>
  <si>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</si>
  <si>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</si>
  <si>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</si>
  <si>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</si>
  <si>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</si>
  <si>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</si>
  <si>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</si>
  <si>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</si>
  <si>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</si>
  <si>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</si>
  <si>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</si>
  <si>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</si>
  <si>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</si>
  <si>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</si>
  <si>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</si>
  <si>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</si>
  <si>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</si>
  <si>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</si>
  <si>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</si>
  <si>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</si>
  <si>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</si>
  <si>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</si>
  <si>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</si>
  <si>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</si>
  <si>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</si>
  <si>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</si>
  <si>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</si>
  <si>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</si>
  <si>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</si>
  <si>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</si>
  <si>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</si>
  <si>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</si>
  <si>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</si>
  <si>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</si>
  <si>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</si>
  <si>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</si>
  <si>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</si>
  <si>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</si>
  <si>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</si>
  <si>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</si>
  <si>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</si>
  <si>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</si>
  <si>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</si>
  <si>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</si>
  <si>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</si>
  <si>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</si>
  <si>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</si>
  <si>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</si>
  <si>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</si>
  <si>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</si>
  <si>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</si>
  <si>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</si>
  <si>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</si>
  <si>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</si>
  <si>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</si>
  <si>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</si>
  <si>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</si>
  <si>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</si>
  <si>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</si>
  <si>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</si>
  <si>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</si>
  <si>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</si>
  <si>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</si>
  <si>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</si>
  <si>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</si>
  <si>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</si>
  <si>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</si>
  <si>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</si>
  <si>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</si>
  <si>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</si>
  <si>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</si>
  <si>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</si>
  <si>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</si>
  <si>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</si>
  <si>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</si>
  <si>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</si>
  <si>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</si>
  <si>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</si>
  <si>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</si>
  <si>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</si>
  <si>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</si>
  <si>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</si>
  <si>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</si>
  <si>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</si>
  <si>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</si>
  <si>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</si>
  <si>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</si>
  <si>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</si>
  <si>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</si>
  <si>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</si>
  <si>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</si>
  <si>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</si>
  <si>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</si>
  <si>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</si>
  <si>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</si>
  <si>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</si>
  <si>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</si>
  <si>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</si>
  <si>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</si>
  <si>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</si>
  <si>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</si>
  <si>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</si>
  <si>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</si>
  <si>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</si>
  <si>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</si>
  <si>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</si>
  <si>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</si>
  <si>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</si>
  <si>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</si>
  <si>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</si>
  <si>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</si>
  <si>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</si>
  <si>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</si>
  <si>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</si>
  <si>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</si>
  <si>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</si>
  <si>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</si>
  <si>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</si>
  <si>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</si>
  <si>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</si>
  <si>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</si>
  <si>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</si>
  <si>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</si>
  <si>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</si>
  <si>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</si>
  <si>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</si>
  <si>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</si>
  <si>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</si>
  <si>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</si>
  <si>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</si>
  <si>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</si>
  <si>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</si>
  <si>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</si>
  <si>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</si>
  <si>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</si>
  <si>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</si>
  <si>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</si>
  <si>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</si>
  <si>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</si>
  <si>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</si>
  <si>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</si>
  <si>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</si>
  <si>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</si>
  <si>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</si>
  <si>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</si>
  <si>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</si>
  <si>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</si>
  <si>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</si>
  <si>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</si>
  <si>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</si>
  <si>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</si>
  <si>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</si>
  <si>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</si>
  <si>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</si>
  <si>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</si>
  <si>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</si>
  <si>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</si>
  <si>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</si>
  <si>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</si>
  <si>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</si>
  <si>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</si>
  <si>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</si>
  <si>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</si>
  <si>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</si>
  <si>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</si>
  <si>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</si>
  <si>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</si>
  <si>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</si>
  <si>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</si>
  <si>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</si>
  <si>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</si>
  <si>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</si>
  <si>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</si>
  <si>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</si>
  <si>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</si>
  <si>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</si>
  <si>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</si>
  <si>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</si>
  <si>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</si>
  <si>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</si>
  <si>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</si>
  <si>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</si>
  <si>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</si>
  <si>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</si>
  <si>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</si>
  <si>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</si>
  <si>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</si>
  <si>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</si>
  <si>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</si>
  <si>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</si>
  <si>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</si>
  <si>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</si>
  <si>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</si>
  <si>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</si>
  <si>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</si>
  <si>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</si>
  <si>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</si>
  <si>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</si>
  <si>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</si>
  <si>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</si>
  <si>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</si>
  <si>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</si>
  <si>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</si>
  <si>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</si>
  <si>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</si>
  <si>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</si>
  <si>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</si>
  <si>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</si>
  <si>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</si>
  <si>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</si>
  <si>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</si>
  <si>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</si>
  <si>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</si>
  <si>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</si>
  <si>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</si>
  <si>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</si>
  <si>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</si>
  <si>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</si>
  <si>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</si>
  <si>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</si>
  <si>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</si>
  <si>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</si>
  <si>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</si>
  <si>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</si>
  <si>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</si>
  <si>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</si>
  <si>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</si>
  <si>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</si>
  <si>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</si>
  <si>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</si>
  <si>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</si>
  <si>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</si>
  <si>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</si>
  <si>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</si>
  <si>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</si>
  <si>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</si>
  <si>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</si>
  <si>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</si>
  <si>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</si>
  <si>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</si>
  <si>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</si>
  <si>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</si>
  <si>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</si>
  <si>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</si>
  <si>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</si>
  <si>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</si>
  <si>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</si>
  <si>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</si>
  <si>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</si>
  <si>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</si>
  <si>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</si>
  <si>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</si>
  <si>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</si>
  <si>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</si>
  <si>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</si>
  <si>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</si>
  <si>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</si>
  <si>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</si>
  <si>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</si>
  <si>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</si>
  <si>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</si>
  <si>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</si>
  <si>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</si>
  <si>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</si>
  <si>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</si>
  <si>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</si>
  <si>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</si>
  <si>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</si>
  <si>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</si>
  <si>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</si>
  <si>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</si>
  <si>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</si>
  <si>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</si>
  <si>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</si>
  <si>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</si>
  <si>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</si>
  <si>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</si>
  <si>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</si>
  <si>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</si>
  <si>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</si>
  <si>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</si>
  <si>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</si>
  <si>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</si>
  <si>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</si>
  <si>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</si>
  <si>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</si>
  <si>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</si>
  <si>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</si>
  <si>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</si>
  <si>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</si>
  <si>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</si>
  <si>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</si>
  <si>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</si>
  <si>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</si>
  <si>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</si>
  <si>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</si>
  <si>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</si>
  <si>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</si>
  <si>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</si>
  <si>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</si>
  <si>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</si>
  <si>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</si>
  <si>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</si>
  <si>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</si>
  <si>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</si>
  <si>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</si>
  <si>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</si>
  <si>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</si>
  <si>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</si>
  <si>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</si>
  <si>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</si>
  <si>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</si>
  <si>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</si>
  <si>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</si>
  <si>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</si>
  <si>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</si>
  <si>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</si>
  <si>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</si>
  <si>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</si>
  <si>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</si>
  <si>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</si>
  <si>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</si>
  <si>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</si>
  <si>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</si>
  <si>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</si>
  <si>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</si>
  <si>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</si>
  <si>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</si>
  <si>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</si>
  <si>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</si>
  <si>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</si>
  <si>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</si>
  <si>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</si>
  <si>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</si>
  <si>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</si>
  <si>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</si>
  <si>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</si>
  <si>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</si>
  <si>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</si>
  <si>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</si>
  <si>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</si>
  <si>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</si>
  <si>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</si>
  <si>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</si>
  <si>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</si>
  <si>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</si>
  <si>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</si>
  <si>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</si>
  <si>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</si>
  <si>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</si>
  <si>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</si>
  <si>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</si>
  <si>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</si>
  <si>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</si>
  <si>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</si>
  <si>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</si>
  <si>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</si>
  <si>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</si>
  <si>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</si>
  <si>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</si>
  <si>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</si>
  <si>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</si>
  <si>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</si>
  <si>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</si>
  <si>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</si>
  <si>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</si>
  <si>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</si>
  <si>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</si>
  <si>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</si>
  <si>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</si>
  <si>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</si>
  <si>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</si>
  <si>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</si>
  <si>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</si>
  <si>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</si>
  <si>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</si>
  <si>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</si>
  <si>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</si>
  <si>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</si>
  <si>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</si>
  <si>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</si>
  <si>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</si>
  <si>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</si>
  <si>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</si>
  <si>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</si>
  <si>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</si>
  <si>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</si>
  <si>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</si>
  <si>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</si>
  <si>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</si>
  <si>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</si>
  <si>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</si>
  <si>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</si>
  <si>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</si>
  <si>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</si>
  <si>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</si>
  <si>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</si>
  <si>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</si>
  <si>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</si>
  <si>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</si>
  <si>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</si>
  <si>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</si>
  <si>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</si>
  <si>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</si>
  <si>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</si>
  <si>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</si>
  <si>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</si>
  <si>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</si>
  <si>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</si>
  <si>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</si>
  <si>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</si>
  <si>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</si>
  <si>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</si>
  <si>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</si>
  <si>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</si>
  <si>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</si>
  <si>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</si>
  <si>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</si>
  <si>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</si>
  <si>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</si>
  <si>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</si>
  <si>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</si>
  <si>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</si>
  <si>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</si>
  <si>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</si>
  <si>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</si>
  <si>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</si>
  <si>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</si>
  <si>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</si>
  <si>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</si>
  <si>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</si>
  <si>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</si>
  <si>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</si>
  <si>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</si>
  <si>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</si>
  <si>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</si>
  <si>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</si>
  <si>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</si>
  <si>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</si>
  <si>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</si>
  <si>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</si>
  <si>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</si>
  <si>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</si>
  <si>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</si>
  <si>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</si>
  <si>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</si>
  <si>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</si>
  <si>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</si>
  <si>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</si>
  <si>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</si>
  <si>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</si>
  <si>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</si>
  <si>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</si>
  <si>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</si>
  <si>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</si>
  <si>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</si>
  <si>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</si>
  <si>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</si>
  <si>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</si>
  <si>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</si>
  <si>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</si>
  <si>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</si>
  <si>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</si>
  <si>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</si>
  <si>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</si>
  <si>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</si>
  <si>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</si>
  <si>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</si>
  <si>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</si>
  <si>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</si>
  <si>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</si>
  <si>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</si>
  <si>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</si>
  <si>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</si>
  <si>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</si>
  <si>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</si>
  <si>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</si>
  <si>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</si>
  <si>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</si>
  <si>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</si>
  <si>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</si>
  <si>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</si>
  <si>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</si>
  <si>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</si>
  <si>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</si>
  <si>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</si>
  <si>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</si>
  <si>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</si>
  <si>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</si>
  <si>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</si>
  <si>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</si>
  <si>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</si>
  <si>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</si>
  <si>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</si>
  <si>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</si>
  <si>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</si>
  <si>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</si>
  <si>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</si>
  <si>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</si>
  <si>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</si>
  <si>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</si>
  <si>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</si>
  <si>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</si>
  <si>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</si>
  <si>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</si>
  <si>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</si>
  <si>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</si>
  <si>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</si>
  <si>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</si>
  <si>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</si>
  <si>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</si>
  <si>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</si>
  <si>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</si>
  <si>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</si>
  <si>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</si>
  <si>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</si>
  <si>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</si>
  <si>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</si>
  <si>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</si>
  <si>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</si>
  <si>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</si>
  <si>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</si>
  <si>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</si>
  <si>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</si>
  <si>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</si>
  <si>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</si>
  <si>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</si>
  <si>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</si>
  <si>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</si>
  <si>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</si>
  <si>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</si>
  <si>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</si>
  <si>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</si>
  <si>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</si>
  <si>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</si>
  <si>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</si>
  <si>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</si>
  <si>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</si>
  <si>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</si>
  <si>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</si>
  <si>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</si>
  <si>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</si>
  <si>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</si>
  <si>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</si>
  <si>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</si>
  <si>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</si>
  <si>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</si>
  <si>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</si>
  <si>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</si>
  <si>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</si>
  <si>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</si>
  <si>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</si>
  <si>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</si>
  <si>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</si>
  <si>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</si>
  <si>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</si>
  <si>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</si>
  <si>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</si>
  <si>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</si>
  <si>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</si>
  <si>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</si>
  <si>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</si>
  <si>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</si>
  <si>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</si>
  <si>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</si>
  <si>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</si>
  <si>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</si>
  <si>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</si>
  <si>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</si>
  <si>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</si>
  <si>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</si>
  <si>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</si>
  <si>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</si>
  <si>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</si>
  <si>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</si>
  <si>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</si>
  <si>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</si>
  <si>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</si>
  <si>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</si>
  <si>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</si>
  <si>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</si>
  <si>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</si>
  <si>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</si>
  <si>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</si>
  <si>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</si>
  <si>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</si>
  <si>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</si>
  <si>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</si>
  <si>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</si>
  <si>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</si>
  <si>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</si>
  <si>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</si>
  <si>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</si>
  <si>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</si>
  <si>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</si>
  <si>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</si>
  <si>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</si>
  <si>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</si>
  <si>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</si>
  <si>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</si>
  <si>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</si>
  <si>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</si>
  <si>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</si>
  <si>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</si>
  <si>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</si>
  <si>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</si>
  <si>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</si>
  <si>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</si>
  <si>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</si>
  <si>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</si>
  <si>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</si>
  <si>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</si>
  <si>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</si>
  <si>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</si>
  <si>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</si>
  <si>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</si>
  <si>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</si>
  <si>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</si>
  <si>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</si>
  <si>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</si>
  <si>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</si>
  <si>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</si>
  <si>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</si>
  <si>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</si>
  <si>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</si>
  <si>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</si>
  <si>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</si>
  <si>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</si>
  <si>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</si>
  <si>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</si>
  <si>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</si>
  <si>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</si>
  <si>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</si>
  <si>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</si>
  <si>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</si>
  <si>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</si>
  <si>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</si>
  <si>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</si>
  <si>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</si>
  <si>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</si>
  <si>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</si>
  <si>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</si>
  <si>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</si>
  <si>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</si>
  <si>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</si>
  <si>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</si>
  <si>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</si>
  <si>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</si>
  <si>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</si>
  <si>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</si>
  <si>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</si>
  <si>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</si>
  <si>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</si>
  <si>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</si>
  <si>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</si>
  <si>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</si>
  <si>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</si>
  <si>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</si>
  <si>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</si>
  <si>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</si>
  <si>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</si>
  <si>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</si>
  <si>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</si>
  <si>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</si>
  <si>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</si>
  <si>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</si>
  <si>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</si>
  <si>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</si>
  <si>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</si>
  <si>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</si>
  <si>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</si>
  <si>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</si>
  <si>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</si>
  <si>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</si>
  <si>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</si>
  <si>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</si>
  <si>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</si>
  <si>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</si>
  <si>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</si>
  <si>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</si>
  <si>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</si>
  <si>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</si>
  <si>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</si>
  <si>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</si>
  <si>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</si>
  <si>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</si>
  <si>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</si>
  <si>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</si>
  <si>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</si>
  <si>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</si>
  <si>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</si>
  <si>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</si>
  <si>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</si>
  <si>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</si>
  <si>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</si>
  <si>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</si>
  <si>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</si>
  <si>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</si>
  <si>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</si>
  <si>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</si>
  <si>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</si>
  <si>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</si>
  <si>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</si>
  <si>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</si>
  <si>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</si>
  <si>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</si>
  <si>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</si>
  <si>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</si>
  <si>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</si>
  <si>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</si>
  <si>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</si>
  <si>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</si>
  <si>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</si>
  <si>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</si>
  <si>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</si>
  <si>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</si>
  <si>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</si>
  <si>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</si>
  <si>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</si>
  <si>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</si>
  <si>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</si>
  <si>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</si>
  <si>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</si>
  <si>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</si>
  <si>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</si>
  <si>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</si>
  <si>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</si>
  <si>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</si>
  <si>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</si>
  <si>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</si>
  <si>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</si>
  <si>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</si>
  <si>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</si>
  <si>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</si>
  <si>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</si>
  <si>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</si>
  <si>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</si>
  <si>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</si>
  <si>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</si>
  <si>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</si>
  <si>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</si>
  <si>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</si>
  <si>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</si>
  <si>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</si>
  <si>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</si>
  <si>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</si>
  <si>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</si>
  <si>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</si>
  <si>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</si>
  <si>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</si>
  <si>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</si>
  <si>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</si>
  <si>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</si>
  <si>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</si>
  <si>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</si>
  <si>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</si>
  <si>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</si>
  <si>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</si>
  <si>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</si>
  <si>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</si>
  <si>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</si>
  <si>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</si>
  <si>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</si>
  <si>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</si>
  <si>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</si>
  <si>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</si>
  <si>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</si>
  <si>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</si>
  <si>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</si>
  <si>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</si>
  <si>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</si>
  <si>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</si>
  <si>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</si>
  <si>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</si>
  <si>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</si>
  <si>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</si>
  <si>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</si>
  <si>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</si>
  <si>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</si>
  <si>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</si>
  <si>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</si>
  <si>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</si>
  <si>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</si>
  <si>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</si>
  <si>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</si>
  <si>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</si>
  <si>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</si>
  <si>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</si>
  <si>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</si>
  <si>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</si>
  <si>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</si>
  <si>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</si>
  <si>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</si>
  <si>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</si>
  <si>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</si>
  <si>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</si>
  <si>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</si>
  <si>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</si>
  <si>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</si>
  <si>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</si>
  <si>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</si>
  <si>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</si>
  <si>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</si>
  <si>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</si>
  <si>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</si>
  <si>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</si>
  <si>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</si>
  <si>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</si>
  <si>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</si>
  <si>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</si>
  <si>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</si>
  <si>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</si>
  <si>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</si>
  <si>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</si>
  <si>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</si>
  <si>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</si>
  <si>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</si>
  <si>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</si>
  <si>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</si>
  <si>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</si>
  <si>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</si>
  <si>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</si>
  <si>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</si>
  <si>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</si>
  <si>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</si>
  <si>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</si>
  <si>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</si>
  <si>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</si>
  <si>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</si>
  <si>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</si>
  <si>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</si>
  <si>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</si>
  <si>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</si>
  <si>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</si>
  <si>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</si>
  <si>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</si>
  <si>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</si>
  <si>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</si>
  <si>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</si>
  <si>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</si>
  <si>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</si>
  <si>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</si>
  <si>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</si>
  <si>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</si>
  <si>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</si>
  <si>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</si>
  <si>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</si>
  <si>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</si>
  <si>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</si>
  <si>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</si>
  <si>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</si>
  <si>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</si>
  <si>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</si>
  <si>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</si>
  <si>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</si>
  <si>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</si>
  <si>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</si>
  <si>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</si>
  <si>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</si>
  <si>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</si>
  <si>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</si>
  <si>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</si>
  <si>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</si>
  <si>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</si>
  <si>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</si>
  <si>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</si>
  <si>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</si>
  <si>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</si>
  <si>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</si>
  <si>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</si>
  <si>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</si>
  <si>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</si>
  <si>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</si>
  <si>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</si>
  <si>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</si>
  <si>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</si>
  <si>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</si>
  <si>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</si>
  <si>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</si>
  <si>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</si>
  <si>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</si>
  <si>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</si>
  <si>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</si>
  <si>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</si>
  <si>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</si>
  <si>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</si>
  <si>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</si>
  <si>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</si>
  <si>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</si>
  <si>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</si>
  <si>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</si>
  <si>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</si>
  <si>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</si>
  <si>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</si>
  <si>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</si>
  <si>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</si>
  <si>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</si>
  <si>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</si>
  <si>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</si>
  <si>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</si>
  <si>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</si>
  <si>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</si>
  <si>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</si>
  <si>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</si>
  <si>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</si>
  <si>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</si>
  <si>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</si>
  <si>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</si>
  <si>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</si>
  <si>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</si>
  <si>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</si>
  <si>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</si>
  <si>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</si>
  <si>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</si>
  <si>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</si>
  <si>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</si>
  <si>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</si>
  <si>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</si>
  <si>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</si>
  <si>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</si>
  <si>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</si>
  <si>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</si>
  <si>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</si>
  <si>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</si>
  <si>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</si>
  <si>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</si>
  <si>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</si>
  <si>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</si>
  <si>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</si>
  <si>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</si>
  <si>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</si>
  <si>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</si>
  <si>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</si>
  <si>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</si>
  <si>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</si>
  <si>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</si>
  <si>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</si>
  <si>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</si>
  <si>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</si>
  <si>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</si>
  <si>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</si>
  <si>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</si>
  <si>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</si>
  <si>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</si>
  <si>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</si>
  <si>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</si>
  <si>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</si>
  <si>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</si>
  <si>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</si>
  <si>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</si>
  <si>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</si>
  <si>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</si>
  <si>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</si>
  <si>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</si>
  <si>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</si>
  <si>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</si>
  <si>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</si>
  <si>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</si>
  <si>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</si>
  <si>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</si>
  <si>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</si>
  <si>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</si>
  <si>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</si>
  <si>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</si>
  <si>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</si>
  <si>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</si>
  <si>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</si>
  <si>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</si>
  <si>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</si>
  <si>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</si>
  <si>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</si>
  <si>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</si>
  <si>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</si>
  <si>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</si>
  <si>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</si>
  <si>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</si>
  <si>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</si>
  <si>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</si>
  <si>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</si>
  <si>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</si>
  <si>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</si>
  <si>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</si>
  <si>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</si>
  <si>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</si>
  <si>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</si>
  <si>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</si>
  <si>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</si>
  <si>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</si>
  <si>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</si>
  <si>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</si>
  <si>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</si>
  <si>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</si>
  <si>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</si>
  <si>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</si>
  <si>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</si>
  <si>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</si>
  <si>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</si>
  <si>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</si>
  <si>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</si>
  <si>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</si>
  <si>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</si>
  <si>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</si>
  <si>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</si>
  <si>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</si>
  <si>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</si>
  <si>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</si>
  <si>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</si>
  <si>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</si>
  <si>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</si>
  <si>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</si>
  <si>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</si>
  <si>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</si>
  <si>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</si>
  <si>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</si>
  <si>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</si>
  <si>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</si>
  <si>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</si>
  <si>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</si>
  <si>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</si>
  <si>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</si>
  <si>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</si>
  <si>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</si>
  <si>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</si>
  <si>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</si>
  <si>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</si>
  <si>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</si>
  <si>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</si>
  <si>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</si>
  <si>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</si>
  <si>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</si>
  <si>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</si>
  <si>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</si>
  <si>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</si>
  <si>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</si>
  <si>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</si>
  <si>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</si>
  <si>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</si>
  <si>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</si>
  <si>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</si>
  <si>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</si>
  <si>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</si>
  <si>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</si>
  <si>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</si>
  <si>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</si>
  <si>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</si>
  <si>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</si>
  <si>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</si>
  <si>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</si>
  <si>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</si>
  <si>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</si>
  <si>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</si>
  <si>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</si>
  <si>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</si>
  <si>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</si>
  <si>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</si>
  <si>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</si>
  <si>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</si>
  <si>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</si>
  <si>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</si>
  <si>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</si>
  <si>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</si>
  <si>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</si>
  <si>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</si>
  <si>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</si>
  <si>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</si>
  <si>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</si>
  <si>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</si>
  <si>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</si>
  <si>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</si>
  <si>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</si>
  <si>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</si>
  <si>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</si>
  <si>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</si>
  <si>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</si>
  <si>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</si>
  <si>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</si>
  <si>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</si>
  <si>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</si>
  <si>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</si>
  <si>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</si>
  <si>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</si>
  <si>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</si>
  <si>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</si>
  <si>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</si>
  <si>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</si>
  <si>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</si>
  <si>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</si>
  <si>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</si>
  <si>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</si>
  <si>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</si>
  <si>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</si>
  <si>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</si>
  <si>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</si>
  <si>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</si>
  <si>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</si>
  <si>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</si>
  <si>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</si>
  <si>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</si>
  <si>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</si>
  <si>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</si>
  <si>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</si>
  <si>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</si>
  <si>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</si>
  <si>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</si>
  <si>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</si>
  <si>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</si>
  <si>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</si>
  <si>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</si>
  <si>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</si>
  <si>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</si>
  <si>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</si>
  <si>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</si>
  <si>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</si>
  <si>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</si>
  <si>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</si>
  <si>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</si>
  <si>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</si>
  <si>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</si>
  <si>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</si>
  <si>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</si>
  <si>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</si>
  <si>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</si>
  <si>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</si>
  <si>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</si>
  <si>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</si>
  <si>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</si>
  <si>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</si>
  <si>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</si>
  <si>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</si>
  <si>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</si>
  <si>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</si>
  <si>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</si>
  <si>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</si>
  <si>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</si>
  <si>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</si>
  <si>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</si>
  <si>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</si>
  <si>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</si>
  <si>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</si>
  <si>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</si>
  <si>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</si>
  <si>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</si>
  <si>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</si>
  <si>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</si>
  <si>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</si>
  <si>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</si>
  <si>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</si>
  <si>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</si>
  <si>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</si>
  <si>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</si>
  <si>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</si>
  <si>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</si>
  <si>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</si>
  <si>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</si>
  <si>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</si>
  <si>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</si>
  <si>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</si>
  <si>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</si>
  <si>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</si>
  <si>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</si>
  <si>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</si>
  <si>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</si>
  <si>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</si>
  <si>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</si>
  <si>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</si>
  <si>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</si>
  <si>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</si>
  <si>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</si>
  <si>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</si>
  <si>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</si>
  <si>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</si>
  <si>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</si>
  <si>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</si>
  <si>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</si>
  <si>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</si>
  <si>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</si>
  <si>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</si>
  <si>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</si>
  <si>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</si>
  <si>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</si>
  <si>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</si>
  <si>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</si>
  <si>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</si>
  <si>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</si>
  <si>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</si>
  <si>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</si>
  <si>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</si>
  <si>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</si>
  <si>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</si>
  <si>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</si>
  <si>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</si>
  <si>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</si>
  <si>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</si>
  <si>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</si>
  <si>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</si>
  <si>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</si>
  <si>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</si>
  <si>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</si>
  <si>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</si>
  <si>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</si>
  <si>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</si>
  <si>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</si>
  <si>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</si>
  <si>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</si>
  <si>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</si>
  <si>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</si>
  <si>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</si>
  <si>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</si>
  <si>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</si>
  <si>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</si>
  <si>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</si>
  <si>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</si>
  <si>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</si>
  <si>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</si>
  <si>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</si>
  <si>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</si>
  <si>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</si>
  <si>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</si>
  <si>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</si>
  <si>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</si>
  <si>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</si>
  <si>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</si>
  <si>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</si>
  <si>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</si>
  <si>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</si>
  <si>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</si>
  <si>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</si>
  <si>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</si>
  <si>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</si>
  <si>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</si>
  <si>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</si>
  <si>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</si>
  <si>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</si>
  <si>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</si>
  <si>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</si>
  <si>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</si>
  <si>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</si>
  <si>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</si>
  <si>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</si>
  <si>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</si>
  <si>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</si>
  <si>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</si>
  <si>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</si>
  <si>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</si>
  <si>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</si>
  <si>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</si>
  <si>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</si>
  <si>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</si>
  <si>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</si>
  <si>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</si>
  <si>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</si>
  <si>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</si>
  <si>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</si>
  <si>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</si>
  <si>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</si>
  <si>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</si>
  <si>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</si>
  <si>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</si>
  <si>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</si>
  <si>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</si>
  <si>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</si>
  <si>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</si>
  <si>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</si>
  <si>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</si>
  <si>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</si>
  <si>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</si>
  <si>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</si>
  <si>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</si>
  <si>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</si>
  <si>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</si>
  <si>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</si>
  <si>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</si>
  <si>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</si>
  <si>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</si>
  <si>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</si>
  <si>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</si>
  <si>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</si>
  <si>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</si>
  <si>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</si>
  <si>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</si>
  <si>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</si>
  <si>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</si>
  <si>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</si>
  <si>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</si>
  <si>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</si>
  <si>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</si>
  <si>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</si>
  <si>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</si>
  <si>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</si>
  <si>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</si>
  <si>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</si>
  <si>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</si>
  <si>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</si>
  <si>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</si>
  <si>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</si>
  <si>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</si>
  <si>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</si>
  <si>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</si>
  <si>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</si>
  <si>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</si>
  <si>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</si>
  <si>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</si>
  <si>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</si>
  <si>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</si>
  <si>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</si>
  <si>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</si>
  <si>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</si>
  <si>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</si>
  <si>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</si>
  <si>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</si>
  <si>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</si>
  <si>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</si>
  <si>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</si>
  <si>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</si>
  <si>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</si>
  <si>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</si>
  <si>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</si>
  <si>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</si>
  <si>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</si>
  <si>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</si>
  <si>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</si>
  <si>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</si>
  <si>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</si>
  <si>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</si>
  <si>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</si>
  <si>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</si>
  <si>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</si>
  <si>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</si>
  <si>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</si>
  <si>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</si>
  <si>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</si>
  <si>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</si>
  <si>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</si>
  <si>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</si>
  <si>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</si>
  <si>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</si>
  <si>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</si>
  <si>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</si>
  <si>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</si>
  <si>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</si>
  <si>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</si>
  <si>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</si>
  <si>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</si>
  <si>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</si>
  <si>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</si>
  <si>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</si>
  <si>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</si>
  <si>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</si>
  <si>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</si>
  <si>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</si>
  <si>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</si>
  <si>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</si>
  <si>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</si>
  <si>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</si>
  <si>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</si>
  <si>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</si>
  <si>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</si>
  <si>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</si>
  <si>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</si>
  <si>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</si>
  <si>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</si>
  <si>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</si>
  <si>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</si>
  <si>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</si>
  <si>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</si>
  <si>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</si>
  <si>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</si>
  <si>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</si>
  <si>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</si>
  <si>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</si>
  <si>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</si>
  <si>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</si>
  <si>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</si>
  <si>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</si>
  <si>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</si>
  <si>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</si>
  <si>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</si>
  <si>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</si>
  <si>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</si>
  <si>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</si>
  <si>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</si>
  <si>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</si>
  <si>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</si>
  <si>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</si>
  <si>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</si>
  <si>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</si>
  <si>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</si>
  <si>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</si>
  <si>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</si>
  <si>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</si>
  <si>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</si>
  <si>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</si>
  <si>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</si>
  <si>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</si>
  <si>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</si>
  <si>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</si>
  <si>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</si>
  <si>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</si>
  <si>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</si>
  <si>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</si>
  <si>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</si>
  <si>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</si>
  <si>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</si>
  <si>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</si>
  <si>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</si>
  <si>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</si>
  <si>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</si>
  <si>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</si>
  <si>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</si>
  <si>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</si>
  <si>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</si>
  <si>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</si>
  <si>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</si>
  <si>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</si>
  <si>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</si>
  <si>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</si>
  <si>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</si>
  <si>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</si>
  <si>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</si>
  <si>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</si>
  <si>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</si>
  <si>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</si>
  <si>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</si>
  <si>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</si>
  <si>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</si>
  <si>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</si>
  <si>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</si>
  <si>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</si>
  <si>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</si>
  <si>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</si>
  <si>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</si>
  <si>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</si>
  <si>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</si>
  <si>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</si>
  <si>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</si>
  <si>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</si>
  <si>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</si>
  <si>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</si>
  <si>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</si>
  <si>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</si>
  <si>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</si>
  <si>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</si>
  <si>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</si>
  <si>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</si>
  <si>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</si>
  <si>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</si>
  <si>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</si>
  <si>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</si>
  <si>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</si>
  <si>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</si>
  <si>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</si>
  <si>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</si>
  <si>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</si>
  <si>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</si>
  <si>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</si>
  <si>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</si>
  <si>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</si>
  <si>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</si>
  <si>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</si>
  <si>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</si>
  <si>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</si>
  <si>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</si>
  <si>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</si>
  <si>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</si>
  <si>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</si>
  <si>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</si>
  <si>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</si>
  <si>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</si>
  <si>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</si>
  <si>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</si>
  <si>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</si>
  <si>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</si>
  <si>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</si>
  <si>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</si>
  <si>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</si>
  <si>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</si>
  <si>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</si>
  <si>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</si>
  <si>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</si>
  <si>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</si>
  <si>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</si>
  <si>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</si>
  <si>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</si>
  <si>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</si>
  <si>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</si>
  <si>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</si>
  <si>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</si>
  <si>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</si>
  <si>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</si>
  <si>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</si>
  <si>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</si>
  <si>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</si>
  <si>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</si>
  <si>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</si>
  <si>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</si>
  <si>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</si>
  <si>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</si>
  <si>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</si>
  <si>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</si>
  <si>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</si>
  <si>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</si>
  <si>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</si>
  <si>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</si>
  <si>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</si>
  <si>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</si>
  <si>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</si>
  <si>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</si>
  <si>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</si>
  <si>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</si>
  <si>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</si>
  <si>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</si>
  <si>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</si>
  <si>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</si>
  <si>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</si>
  <si>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</si>
  <si>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</si>
  <si>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</si>
  <si>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</si>
  <si>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</si>
  <si>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</si>
  <si>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</si>
  <si>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</si>
  <si>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</si>
  <si>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</si>
  <si>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</si>
  <si>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</si>
  <si>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</si>
  <si>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</si>
  <si>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</si>
  <si>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</si>
  <si>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</si>
  <si>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</si>
  <si>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</si>
  <si>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</si>
  <si>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</si>
  <si>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</si>
  <si>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</si>
  <si>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</si>
  <si>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</si>
  <si>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</si>
  <si>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</si>
  <si>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</si>
  <si>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</si>
  <si>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</si>
  <si>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</si>
  <si>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</si>
  <si>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</si>
  <si>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</si>
  <si>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</si>
  <si>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</si>
  <si>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</si>
  <si>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</si>
  <si>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</si>
  <si>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</si>
  <si>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</si>
  <si>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</si>
  <si>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</si>
  <si>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</si>
  <si>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</si>
  <si>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</si>
  <si>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</si>
  <si>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</si>
  <si>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</si>
  <si>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</si>
  <si>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</si>
  <si>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</si>
  <si>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</si>
  <si>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</si>
  <si>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</si>
  <si>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</si>
  <si>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</si>
  <si>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</si>
  <si>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</si>
  <si>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</si>
  <si>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</si>
  <si>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</si>
  <si>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</si>
  <si>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</si>
  <si>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</si>
  <si>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</si>
  <si>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</si>
  <si>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</si>
  <si>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</si>
  <si>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</si>
  <si>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</si>
  <si>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</si>
  <si>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</si>
  <si>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</si>
  <si>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</si>
  <si>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</si>
  <si>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</si>
  <si>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</si>
  <si>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</si>
  <si>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</si>
  <si>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</si>
  <si>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</si>
  <si>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</si>
  <si>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</si>
  <si>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</si>
  <si>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</si>
  <si>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</si>
  <si>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</si>
  <si>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</si>
  <si>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</si>
  <si>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</si>
  <si>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</si>
  <si>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</si>
  <si>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</si>
  <si>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</si>
  <si>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</si>
  <si>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</si>
  <si>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</si>
  <si>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</si>
  <si>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</si>
  <si>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</si>
  <si>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</si>
  <si>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</si>
  <si>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</si>
  <si>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</si>
  <si>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</si>
  <si>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</si>
  <si>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</si>
  <si>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</si>
  <si>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</si>
  <si>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</si>
  <si>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</si>
  <si>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</si>
  <si>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</si>
  <si>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</si>
  <si>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</si>
  <si>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</si>
  <si>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</si>
  <si>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</si>
  <si>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</si>
  <si>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</si>
  <si>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</si>
  <si>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</si>
  <si>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</si>
  <si>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</si>
  <si>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</si>
  <si>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</si>
  <si>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</si>
  <si>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</si>
  <si>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</si>
  <si>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</si>
  <si>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</si>
  <si>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</si>
  <si>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</si>
  <si>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</si>
  <si>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</si>
  <si>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</si>
  <si>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</si>
  <si>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</si>
  <si>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</si>
  <si>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</si>
  <si>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</si>
  <si>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</si>
  <si>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</si>
  <si>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</si>
  <si>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</si>
  <si>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</si>
  <si>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</si>
  <si>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</si>
  <si>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</si>
  <si>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</si>
  <si>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</si>
  <si>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</si>
  <si>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</si>
  <si>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</si>
  <si>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</si>
  <si>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</si>
  <si>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</si>
  <si>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</si>
  <si>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</si>
  <si>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</si>
  <si>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</si>
  <si>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</si>
  <si>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</si>
  <si>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</si>
  <si>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</si>
  <si>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</si>
  <si>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</si>
  <si>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</si>
  <si>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</si>
  <si>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</si>
  <si>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</si>
  <si>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</si>
  <si>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</si>
  <si>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</si>
  <si>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</si>
  <si>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</si>
  <si>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</si>
  <si>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</si>
  <si>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</si>
  <si>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</si>
  <si>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</si>
  <si>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</si>
  <si>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</si>
  <si>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</si>
  <si>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</si>
  <si>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</si>
  <si>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</si>
  <si>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</si>
  <si>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</si>
  <si>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</si>
  <si>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</si>
  <si>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</si>
  <si>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</si>
  <si>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</si>
  <si>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</si>
  <si>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</si>
  <si>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</si>
  <si>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</si>
  <si>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</si>
  <si>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</si>
  <si>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</si>
  <si>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</si>
  <si>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</si>
  <si>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</si>
  <si>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</si>
  <si>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</si>
  <si>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</si>
  <si>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</si>
  <si>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</si>
  <si>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</si>
  <si>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</si>
  <si>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</si>
  <si>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</si>
  <si>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</si>
  <si>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</si>
  <si>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</si>
  <si>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</si>
  <si>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</si>
  <si>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</si>
  <si>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</si>
  <si>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</si>
  <si>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</si>
  <si>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</si>
  <si>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</si>
  <si>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</si>
  <si>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</si>
  <si>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</si>
  <si>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</si>
  <si>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</si>
  <si>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</si>
  <si>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</si>
  <si>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</si>
  <si>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</si>
  <si>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</si>
  <si>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</si>
  <si>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</si>
  <si>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</si>
  <si>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</si>
  <si>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</si>
  <si>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</si>
  <si>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</si>
  <si>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</si>
  <si>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</si>
  <si>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</si>
  <si>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</si>
  <si>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</si>
  <si>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</si>
  <si>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</si>
  <si>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</si>
  <si>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</si>
  <si>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</si>
  <si>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</si>
  <si>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</si>
  <si>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</si>
  <si>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</si>
  <si>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</si>
  <si>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</si>
  <si>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</si>
  <si>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</si>
  <si>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</si>
  <si>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</si>
  <si>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</si>
  <si>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</si>
  <si>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</si>
  <si>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</si>
  <si>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</si>
  <si>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</si>
  <si>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</si>
  <si>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</si>
  <si>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</si>
  <si>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</si>
  <si>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</si>
  <si>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</si>
  <si>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</si>
  <si>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</si>
  <si>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</si>
  <si>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</si>
  <si>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</si>
  <si>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</si>
  <si>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</si>
  <si>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</si>
  <si>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</si>
  <si>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</si>
  <si>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</si>
  <si>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</si>
  <si>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</si>
  <si>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</si>
  <si>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</si>
  <si>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</si>
  <si>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</si>
  <si>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</si>
  <si>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</si>
  <si>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</si>
  <si>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</si>
  <si>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</si>
  <si>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</si>
  <si>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</si>
  <si>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</si>
  <si>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</si>
  <si>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</si>
  <si>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</si>
  <si>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</si>
  <si>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</si>
  <si>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</si>
  <si>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</si>
  <si>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</si>
  <si>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</si>
  <si>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</si>
  <si>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</si>
  <si>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</si>
  <si>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</si>
  <si>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</si>
  <si>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</si>
  <si>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</si>
  <si>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</si>
  <si>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</si>
  <si>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</si>
  <si>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</si>
  <si>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</si>
  <si>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</si>
  <si>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</si>
  <si>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</si>
  <si>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</si>
  <si>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</si>
  <si>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</si>
  <si>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</si>
  <si>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</si>
  <si>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</si>
  <si>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</si>
  <si>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</si>
  <si>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</si>
  <si>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</si>
  <si>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</si>
  <si>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</si>
  <si>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</si>
  <si>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</si>
  <si>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</si>
  <si>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</si>
  <si>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</si>
  <si>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</si>
  <si>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</si>
  <si>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</si>
  <si>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</si>
  <si>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</si>
  <si>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</si>
  <si>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</si>
  <si>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</si>
  <si>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</si>
  <si>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</si>
  <si>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</si>
  <si>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</si>
  <si>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</si>
  <si>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</si>
  <si>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</si>
  <si>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</si>
  <si>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</si>
  <si>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</si>
  <si>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</si>
  <si>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</si>
  <si>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</si>
  <si>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</si>
  <si>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</si>
  <si>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</si>
  <si>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</si>
  <si>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</si>
  <si>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</si>
  <si>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</si>
  <si>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</si>
  <si>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</si>
  <si>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</si>
  <si>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</si>
  <si>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</si>
  <si>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</si>
  <si>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</si>
  <si>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</si>
  <si>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</si>
  <si>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</si>
  <si>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</si>
  <si>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</si>
  <si>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</si>
  <si>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</si>
  <si>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</si>
  <si>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</si>
  <si>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</si>
  <si>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</si>
  <si>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</si>
  <si>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</si>
  <si>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</si>
  <si>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</si>
  <si>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</si>
  <si>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</si>
  <si>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</si>
  <si>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</si>
  <si>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</si>
  <si>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</si>
  <si>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</si>
  <si>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</si>
  <si>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</si>
  <si>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</si>
  <si>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</si>
  <si>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</si>
  <si>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</si>
  <si>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</si>
  <si>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</si>
  <si>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</si>
  <si>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</si>
  <si>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</si>
  <si>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</si>
  <si>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</si>
  <si>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</si>
  <si>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</si>
  <si>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</si>
  <si>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</si>
  <si>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</si>
  <si>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</si>
  <si>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</si>
  <si>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</si>
  <si>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</si>
  <si>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</si>
  <si>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</si>
  <si>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</si>
  <si>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</si>
  <si>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</si>
  <si>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</si>
  <si>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</si>
  <si>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</si>
  <si>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</si>
  <si>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</si>
  <si>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</si>
  <si>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</si>
  <si>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</si>
  <si>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</si>
  <si>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</si>
  <si>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</si>
  <si>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</si>
  <si>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</si>
  <si>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</si>
  <si>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</si>
  <si>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</si>
  <si>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</si>
  <si>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</si>
  <si>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</si>
  <si>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</si>
  <si>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</si>
  <si>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</si>
  <si>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</si>
  <si>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</si>
  <si>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</si>
  <si>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</si>
  <si>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</si>
  <si>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</si>
  <si>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</si>
  <si>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</si>
  <si>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</si>
  <si>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</si>
  <si>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</si>
  <si>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</si>
  <si>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</si>
  <si>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</si>
  <si>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</si>
  <si>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</si>
  <si>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</si>
  <si>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</si>
  <si>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</si>
  <si>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</si>
  <si>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</si>
  <si>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</si>
  <si>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</si>
  <si>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</si>
  <si>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</si>
  <si>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</si>
  <si>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</si>
  <si>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</si>
  <si>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</si>
  <si>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</si>
  <si>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</si>
  <si>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</si>
  <si>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</si>
  <si>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</si>
  <si>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</si>
  <si>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</si>
  <si>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</si>
  <si>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</si>
  <si>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</si>
  <si>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</si>
  <si>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</si>
  <si>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</si>
  <si>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</si>
  <si>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</si>
  <si>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</si>
  <si>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</si>
  <si>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</si>
  <si>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</si>
  <si>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</si>
  <si>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</si>
  <si>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</si>
  <si>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</si>
  <si>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</si>
  <si>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</si>
  <si>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</si>
  <si>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</si>
  <si>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</si>
  <si>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</si>
  <si>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</si>
  <si>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</si>
  <si>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</si>
  <si>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</si>
  <si>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</si>
  <si>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</si>
  <si>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</si>
  <si>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</si>
  <si>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</si>
  <si>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</si>
  <si>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</si>
  <si>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</si>
  <si>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</si>
  <si>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</si>
  <si>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</si>
  <si>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</si>
  <si>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</si>
  <si>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</si>
  <si>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</si>
  <si>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</si>
  <si>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</si>
  <si>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</si>
  <si>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</si>
  <si>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</si>
  <si>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</si>
  <si>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</si>
  <si>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</si>
  <si>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</si>
  <si>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</si>
  <si>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</si>
  <si>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</si>
  <si>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</si>
  <si>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</si>
  <si>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</si>
  <si>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</si>
  <si>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</si>
  <si>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</si>
  <si>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</si>
  <si>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</si>
  <si>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</si>
  <si>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</si>
  <si>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</si>
  <si>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</si>
  <si>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</si>
  <si>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</si>
  <si>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</si>
  <si>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</si>
  <si>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</si>
  <si>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</si>
  <si>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</si>
  <si>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</si>
  <si>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</si>
  <si>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</si>
  <si>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</si>
  <si>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</si>
  <si>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</si>
  <si>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</si>
  <si>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</si>
  <si>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</si>
  <si>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</si>
  <si>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</si>
  <si>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</si>
  <si>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</si>
  <si>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</si>
  <si>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</si>
  <si>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</si>
  <si>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</si>
  <si>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</si>
  <si>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</si>
  <si>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</si>
  <si>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</si>
  <si>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</si>
  <si>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</si>
  <si>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</si>
  <si>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</si>
  <si>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</si>
  <si>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</si>
  <si>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</si>
  <si>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</si>
  <si>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</si>
  <si>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</si>
  <si>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</si>
  <si>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</si>
  <si>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</si>
  <si>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</si>
  <si>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</si>
  <si>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</si>
  <si>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</si>
  <si>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</si>
  <si>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</si>
  <si>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</si>
  <si>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</si>
  <si>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</si>
  <si>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</si>
  <si>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</si>
  <si>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</si>
  <si>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</si>
  <si>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</si>
  <si>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</si>
  <si>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</si>
  <si>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</si>
  <si>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</si>
  <si>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</si>
  <si>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</si>
  <si>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</si>
  <si>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</si>
  <si>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</si>
  <si>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</si>
  <si>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</si>
  <si>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</si>
  <si>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</si>
  <si>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</si>
  <si>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</si>
  <si>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</si>
  <si>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</si>
  <si>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</si>
  <si>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</si>
  <si>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</si>
  <si>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</si>
  <si>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</si>
  <si>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</si>
  <si>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</si>
  <si>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</si>
  <si>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</si>
  <si>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</si>
  <si>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</si>
  <si>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</si>
  <si>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</si>
  <si>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</si>
  <si>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</si>
  <si>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</si>
  <si>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</si>
  <si>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</si>
  <si>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</si>
  <si>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</si>
  <si>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</si>
  <si>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</si>
  <si>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</si>
  <si>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</si>
  <si>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</si>
  <si>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</si>
  <si>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</si>
  <si>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</si>
  <si>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</si>
  <si>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</si>
  <si>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</si>
  <si>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</si>
  <si>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</si>
  <si>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</si>
  <si>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</si>
  <si>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</si>
  <si>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</si>
  <si>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</si>
  <si>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</si>
  <si>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</si>
  <si>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</si>
  <si>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</si>
  <si>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</si>
  <si>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</si>
  <si>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</si>
  <si>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</si>
  <si>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</si>
  <si>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</si>
  <si>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</si>
  <si>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</si>
  <si>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</si>
  <si>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</si>
  <si>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</si>
  <si>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</si>
  <si>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</si>
  <si>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</si>
  <si>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</si>
  <si>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</si>
  <si>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</si>
  <si>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</si>
  <si>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</si>
  <si>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</si>
  <si>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</si>
  <si>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</si>
  <si>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</si>
  <si>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</si>
  <si>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</si>
  <si>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</si>
  <si>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</si>
  <si>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</si>
  <si>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</si>
  <si>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</si>
  <si>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</si>
  <si>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</si>
  <si>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</si>
  <si>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</si>
  <si>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</si>
  <si>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</si>
  <si>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</si>
  <si>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</si>
  <si>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</si>
  <si>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</si>
  <si>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</si>
  <si>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</si>
  <si>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</si>
  <si>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</si>
  <si>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</si>
  <si>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</si>
  <si>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</si>
  <si>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</si>
  <si>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</si>
  <si>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</si>
  <si>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</si>
  <si>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</si>
  <si>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</si>
  <si>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</si>
  <si>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</si>
  <si>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</si>
  <si>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</si>
  <si>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</si>
  <si>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</si>
  <si>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</si>
  <si>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</si>
  <si>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</si>
  <si>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</si>
  <si>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</si>
  <si>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</si>
  <si>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</si>
  <si>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</si>
  <si>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</si>
  <si>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</si>
  <si>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</si>
  <si>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</si>
  <si>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</si>
  <si>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</si>
  <si>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</si>
  <si>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</si>
  <si>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</si>
  <si>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</si>
  <si>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</si>
  <si>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</si>
  <si>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</si>
  <si>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</si>
  <si>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</si>
  <si>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</si>
  <si>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</si>
  <si>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</si>
  <si>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</si>
  <si>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</si>
  <si>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</si>
  <si>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</si>
  <si>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</si>
  <si>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</si>
  <si>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</si>
  <si>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</si>
  <si>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</si>
  <si>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</si>
  <si>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</si>
  <si>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</si>
  <si>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</si>
  <si>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</si>
  <si>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</si>
  <si>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</si>
  <si>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</si>
  <si>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</si>
  <si>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</si>
  <si>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</si>
  <si>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</si>
  <si>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</si>
  <si>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</si>
  <si>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</si>
  <si>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</si>
  <si>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</si>
  <si>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</si>
  <si>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</si>
  <si>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</si>
  <si>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</si>
  <si>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</si>
  <si>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</si>
  <si>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</si>
  <si>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</si>
  <si>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</si>
  <si>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</si>
  <si>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</si>
  <si>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</si>
  <si>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</si>
  <si>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</si>
  <si>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</si>
  <si>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</si>
  <si>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</si>
  <si>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</si>
  <si>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</si>
  <si>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</si>
  <si>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</si>
  <si>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</si>
  <si>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</si>
  <si>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</si>
  <si>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</si>
  <si>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</si>
  <si>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</si>
  <si>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</si>
  <si>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</si>
  <si>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</si>
  <si>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</si>
  <si>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</si>
  <si>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</si>
  <si>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</si>
  <si>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</si>
  <si>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</si>
  <si>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</si>
  <si>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</si>
  <si>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</si>
  <si>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</si>
  <si>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</si>
  <si>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</si>
  <si>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</si>
  <si>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</si>
  <si>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</si>
  <si>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</si>
  <si>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</si>
  <si>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</si>
  <si>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</si>
  <si>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</si>
  <si>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</si>
  <si>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</si>
  <si>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</si>
  <si>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</si>
  <si>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</si>
  <si>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</si>
  <si>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</si>
  <si>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</si>
  <si>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</si>
  <si>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</si>
  <si>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</si>
  <si>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</si>
  <si>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</si>
  <si>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</si>
  <si>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</si>
  <si>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</si>
  <si>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</si>
  <si>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</si>
  <si>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</si>
  <si>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</si>
  <si>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</si>
  <si>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</si>
  <si>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</si>
  <si>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</si>
  <si>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</si>
  <si>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</si>
  <si>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</si>
  <si>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</si>
  <si>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</si>
  <si>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</si>
  <si>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</si>
  <si>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</si>
  <si>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</si>
  <si>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</si>
  <si>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</si>
  <si>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</si>
  <si>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</si>
  <si>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</si>
  <si>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</si>
  <si>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</si>
  <si>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</si>
  <si>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</si>
  <si>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</si>
  <si>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</si>
  <si>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</si>
  <si>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</si>
  <si>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</si>
  <si>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</si>
  <si>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</si>
  <si>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</si>
  <si>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</si>
  <si>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</si>
  <si>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</si>
  <si>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</si>
  <si>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</si>
  <si>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</si>
  <si>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</si>
  <si>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</si>
  <si>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</si>
  <si>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</si>
  <si>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</si>
  <si>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</si>
  <si>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</si>
  <si>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</si>
  <si>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</si>
  <si>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</si>
  <si>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</si>
  <si>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</si>
  <si>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</si>
  <si>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</si>
  <si>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</si>
  <si>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</si>
  <si>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</si>
  <si>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</si>
  <si>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</si>
  <si>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</si>
  <si>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</si>
  <si>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</si>
  <si>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</si>
  <si>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</si>
  <si>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</si>
  <si>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</si>
  <si>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</si>
  <si>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</si>
  <si>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</si>
  <si>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</si>
  <si>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</si>
  <si>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</si>
  <si>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</si>
  <si>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</si>
  <si>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</si>
  <si>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</si>
  <si>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</si>
  <si>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</si>
  <si>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</si>
  <si>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</si>
  <si>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</si>
  <si>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</si>
  <si>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</si>
  <si>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</si>
  <si>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</si>
  <si>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</si>
  <si>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</si>
  <si>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</si>
  <si>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</si>
  <si>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</si>
  <si>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</si>
  <si>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</si>
  <si>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</si>
  <si>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</si>
  <si>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</si>
  <si>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</si>
  <si>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</si>
  <si>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</si>
  <si>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</si>
  <si>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</si>
  <si>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</si>
  <si>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</si>
  <si>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</si>
  <si>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</si>
  <si>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</si>
  <si>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</si>
  <si>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</si>
  <si>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</si>
  <si>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</si>
  <si>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</si>
  <si>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</si>
  <si>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</si>
  <si>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</si>
  <si>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</si>
  <si>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</si>
  <si>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</si>
  <si>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</si>
  <si>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</si>
  <si>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</si>
  <si>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</si>
  <si>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</si>
  <si>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</si>
  <si>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</si>
  <si>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</si>
  <si>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</si>
  <si>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</si>
  <si>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</si>
  <si>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</si>
  <si>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</si>
  <si>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</si>
  <si>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</si>
  <si>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</si>
  <si>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</si>
  <si>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</si>
  <si>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</si>
  <si>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</si>
  <si>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</si>
  <si>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</si>
  <si>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</si>
  <si>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</si>
  <si>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</si>
  <si>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</si>
  <si>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</si>
  <si>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</si>
  <si>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</si>
  <si>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</si>
  <si>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</si>
  <si>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</si>
  <si>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</si>
  <si>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</si>
  <si>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</si>
  <si>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</si>
  <si>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</si>
  <si>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</si>
  <si>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</si>
  <si>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</si>
  <si>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</si>
  <si>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</si>
  <si>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</si>
  <si>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</si>
  <si>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</si>
  <si>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</si>
  <si>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</si>
  <si>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</si>
  <si>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</si>
  <si>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</si>
  <si>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</si>
  <si>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</si>
  <si>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</si>
  <si>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</si>
  <si>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</si>
  <si>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</si>
  <si>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</si>
  <si>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</si>
  <si>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</si>
  <si>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</si>
  <si>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</si>
  <si>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</si>
  <si>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</si>
  <si>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</si>
  <si>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</si>
  <si>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</si>
  <si>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</si>
  <si>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</si>
  <si>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</si>
  <si>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</si>
  <si>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</si>
  <si>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</si>
  <si>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</si>
  <si>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</si>
  <si>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</si>
  <si>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</si>
  <si>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</si>
  <si>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</si>
  <si>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</si>
  <si>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</si>
  <si>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</si>
  <si>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</si>
  <si>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</si>
  <si>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</si>
  <si>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</si>
  <si>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</si>
  <si>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</si>
  <si>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</si>
  <si>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</si>
  <si>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</si>
  <si>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</si>
  <si>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</si>
  <si>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</si>
  <si>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</si>
  <si>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</si>
  <si>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</si>
  <si>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</si>
  <si>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</si>
  <si>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</si>
  <si>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</si>
  <si>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</si>
  <si>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</si>
  <si>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</si>
  <si>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</si>
  <si>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</si>
  <si>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</si>
  <si>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</si>
  <si>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</si>
  <si>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</si>
  <si>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</si>
  <si>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</si>
  <si>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</si>
  <si>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</si>
  <si>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</si>
  <si>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</si>
  <si>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</si>
  <si>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</si>
  <si>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</si>
  <si>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</si>
  <si>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</si>
  <si>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</si>
  <si>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</si>
  <si>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</si>
  <si>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</si>
  <si>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</si>
  <si>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</si>
  <si>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</si>
  <si>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</si>
  <si>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</si>
  <si>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</si>
  <si>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</si>
  <si>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</si>
  <si>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</si>
  <si>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</si>
  <si>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</si>
  <si>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</si>
  <si>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</si>
  <si>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</si>
  <si>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</si>
  <si>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</si>
  <si>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</si>
  <si>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</si>
  <si>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</si>
  <si>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</si>
  <si>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</si>
  <si>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</si>
  <si>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</si>
  <si>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</si>
  <si>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</si>
  <si>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</si>
  <si>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</si>
  <si>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</si>
  <si>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</si>
  <si>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</si>
  <si>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</si>
  <si>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</si>
  <si>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</si>
  <si>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</si>
  <si>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</si>
  <si>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</si>
  <si>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</si>
  <si>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</si>
  <si>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</si>
  <si>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</si>
  <si>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</si>
  <si>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</si>
  <si>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</si>
  <si>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</si>
  <si>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</si>
  <si>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</si>
  <si>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</si>
  <si>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</si>
  <si>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</si>
  <si>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</si>
  <si>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</si>
  <si>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</si>
  <si>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</si>
  <si>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</si>
  <si>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</si>
  <si>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</si>
  <si>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</si>
  <si>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</si>
  <si>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</si>
  <si>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</si>
  <si>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</si>
  <si>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</si>
  <si>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</si>
  <si>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</si>
  <si>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</si>
  <si>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</si>
  <si>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</si>
  <si>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</si>
  <si>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</si>
  <si>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</si>
  <si>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</si>
  <si>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</si>
  <si>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</si>
  <si>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</si>
  <si>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</si>
  <si>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</si>
  <si>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</si>
  <si>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</si>
  <si>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</si>
  <si>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</si>
  <si>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</si>
  <si>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</si>
  <si>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</si>
  <si>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</si>
  <si>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</si>
  <si>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</si>
  <si>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</si>
  <si>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</si>
  <si>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</si>
  <si>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</si>
  <si>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</si>
  <si>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</si>
  <si>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</si>
  <si>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</si>
  <si>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</si>
  <si>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</si>
  <si>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</si>
  <si>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</si>
  <si>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</si>
  <si>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</si>
  <si>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</si>
  <si>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</si>
  <si>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</si>
  <si>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</si>
  <si>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</si>
  <si>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</si>
  <si>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</si>
  <si>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</si>
  <si>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</si>
  <si>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</si>
  <si>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</si>
  <si>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</si>
  <si>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</si>
  <si>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</si>
  <si>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</si>
  <si>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</si>
  <si>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</si>
  <si>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</si>
  <si>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</si>
  <si>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</si>
  <si>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</si>
  <si>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</si>
  <si>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</si>
  <si>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</si>
  <si>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</si>
  <si>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</si>
  <si>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</si>
  <si>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</si>
  <si>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</si>
  <si>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</si>
  <si>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</si>
  <si>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</si>
  <si>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</si>
  <si>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</si>
  <si>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</si>
  <si>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</si>
  <si>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</si>
  <si>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</si>
  <si>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</si>
  <si>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</si>
  <si>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</si>
  <si>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</si>
  <si>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</si>
  <si>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</si>
  <si>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</si>
  <si>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</si>
  <si>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</si>
  <si>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</si>
  <si>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</si>
  <si>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</si>
  <si>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</si>
  <si>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</si>
  <si>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</si>
  <si>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</si>
  <si>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</si>
  <si>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</si>
  <si>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</si>
  <si>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</si>
  <si>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</si>
  <si>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</si>
  <si>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</si>
  <si>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</si>
  <si>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</si>
  <si>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</si>
  <si>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</si>
  <si>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</si>
  <si>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</si>
  <si>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</si>
  <si>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</si>
  <si>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</si>
  <si>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</si>
  <si>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</si>
  <si>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</si>
  <si>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</si>
  <si>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</si>
  <si>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</si>
  <si>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</si>
  <si>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</si>
  <si>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</si>
  <si>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</si>
  <si>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</si>
  <si>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</si>
  <si>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</si>
  <si>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</si>
  <si>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</si>
  <si>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</si>
  <si>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</si>
  <si>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</si>
  <si>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</si>
  <si>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</si>
  <si>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</si>
  <si>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</si>
  <si>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</si>
  <si>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</si>
  <si>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</si>
  <si>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</si>
  <si>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</si>
  <si>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</si>
  <si>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</si>
  <si>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</si>
  <si>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</si>
  <si>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</si>
  <si>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</si>
  <si>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</si>
  <si>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</si>
  <si>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</si>
  <si>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</si>
  <si>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</si>
  <si>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</si>
  <si>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</si>
  <si>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</si>
  <si>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</si>
  <si>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</si>
  <si>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</si>
  <si>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</si>
  <si>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</si>
  <si>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</si>
  <si>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</si>
  <si>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</si>
  <si>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</si>
  <si>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</si>
  <si>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</si>
  <si>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</si>
  <si>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</si>
  <si>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</si>
  <si>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</si>
  <si>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</si>
  <si>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</si>
  <si>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</si>
  <si>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</si>
  <si>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</si>
  <si>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</si>
  <si>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</si>
  <si>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</si>
  <si>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</si>
  <si>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</si>
  <si>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</si>
  <si>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</si>
  <si>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</si>
  <si>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</si>
  <si>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</si>
  <si>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</si>
  <si>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</si>
  <si>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</si>
  <si>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</si>
  <si>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</si>
  <si>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</si>
  <si>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</si>
  <si>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</si>
  <si>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</si>
  <si>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</si>
  <si>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</si>
  <si>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</si>
  <si>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</si>
  <si>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</si>
  <si>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</si>
  <si>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</si>
  <si>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</si>
  <si>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</si>
  <si>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</si>
  <si>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</si>
  <si>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</si>
  <si>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</si>
  <si>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</si>
  <si>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</si>
  <si>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</si>
  <si>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</si>
  <si>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</si>
  <si>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</si>
  <si>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</si>
  <si>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</si>
  <si>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</si>
  <si>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</si>
  <si>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</si>
  <si>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</si>
  <si>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</si>
  <si>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</si>
  <si>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</si>
  <si>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</si>
  <si>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</si>
  <si>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</si>
  <si>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</si>
  <si>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</si>
  <si>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</si>
  <si>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</si>
  <si>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</si>
  <si>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</si>
  <si>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</si>
  <si>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</si>
  <si>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</si>
  <si>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</si>
  <si>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</si>
  <si>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</si>
  <si>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</si>
  <si>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</si>
  <si>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</si>
  <si>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</si>
  <si>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</si>
  <si>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</si>
  <si>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</si>
  <si>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</si>
  <si>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</si>
  <si>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</si>
  <si>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</si>
  <si>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</si>
  <si>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</si>
  <si>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</si>
  <si>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</si>
  <si>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</si>
  <si>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</si>
  <si>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</si>
  <si>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</si>
  <si>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</si>
  <si>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</si>
  <si>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</si>
  <si>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</si>
  <si>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</si>
  <si>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</si>
  <si>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</si>
  <si>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</si>
  <si>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</si>
  <si>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</si>
  <si>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</si>
  <si>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</si>
  <si>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</si>
  <si>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</si>
  <si>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</si>
  <si>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</si>
  <si>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</si>
  <si>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</si>
  <si>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</si>
  <si>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</si>
  <si>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</si>
  <si>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</si>
  <si>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</si>
  <si>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</si>
  <si>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</si>
  <si>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</si>
  <si>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</si>
  <si>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</si>
  <si>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</si>
  <si>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</si>
  <si>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</si>
  <si>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</si>
  <si>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</si>
  <si>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</si>
  <si>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</si>
  <si>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</si>
  <si>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</si>
  <si>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</si>
  <si>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</si>
  <si>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</si>
  <si>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</si>
  <si>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</si>
  <si>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</si>
  <si>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</si>
  <si>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</si>
  <si>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</si>
  <si>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</si>
  <si>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</si>
  <si>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</si>
  <si>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</si>
  <si>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</si>
  <si>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</si>
  <si>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</si>
  <si>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</si>
  <si>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</si>
  <si>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</si>
  <si>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</si>
  <si>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</si>
  <si>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</si>
  <si>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</si>
  <si>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</si>
  <si>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</si>
  <si>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</si>
  <si>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</si>
  <si>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</si>
  <si>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</si>
  <si>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</si>
  <si>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</si>
  <si>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</si>
  <si>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</si>
  <si>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</si>
  <si>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</si>
  <si>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</si>
  <si>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</si>
  <si>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</si>
  <si>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</si>
  <si>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</si>
  <si>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</si>
  <si>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</si>
  <si>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</si>
  <si>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</si>
  <si>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</si>
  <si>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</si>
  <si>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</si>
  <si>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</si>
  <si>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</si>
  <si>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</si>
  <si>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</si>
  <si>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</si>
  <si>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</si>
  <si>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</si>
  <si>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</si>
  <si>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</si>
  <si>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</si>
  <si>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</si>
  <si>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</si>
  <si>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</si>
  <si>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</si>
  <si>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</si>
  <si>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</si>
  <si>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</si>
  <si>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</si>
  <si>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</si>
  <si>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</si>
  <si>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</si>
  <si>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</si>
  <si>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</si>
  <si>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</si>
  <si>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</si>
  <si>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</si>
  <si>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</si>
  <si>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</si>
  <si>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</si>
  <si>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</si>
  <si>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</si>
  <si>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</si>
  <si>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</si>
  <si>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</si>
  <si>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</si>
  <si>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</si>
  <si>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</si>
  <si>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</si>
  <si>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</si>
  <si>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</si>
  <si>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</si>
  <si>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</si>
  <si>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</si>
  <si>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</si>
  <si>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</si>
  <si>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</si>
  <si>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</si>
  <si>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</si>
  <si>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</si>
  <si>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</si>
  <si>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</si>
  <si>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</si>
  <si>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</si>
  <si>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</si>
  <si>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</si>
  <si>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</si>
  <si>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</si>
  <si>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</si>
  <si>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</si>
  <si>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</si>
  <si>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</si>
  <si>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</si>
  <si>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</si>
  <si>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</si>
  <si>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</si>
  <si>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</si>
  <si>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</si>
  <si>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</si>
  <si>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</si>
  <si>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</si>
  <si>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</si>
  <si>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</si>
  <si>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</si>
  <si>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</si>
  <si>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</si>
  <si>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</si>
  <si>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</si>
  <si>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</si>
  <si>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</si>
  <si>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</si>
  <si>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</si>
  <si>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</si>
  <si>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</si>
  <si>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</si>
  <si>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</si>
  <si>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</si>
  <si>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</si>
  <si>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</si>
  <si>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</si>
  <si>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</si>
  <si>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</si>
  <si>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</si>
  <si>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</si>
  <si>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</si>
  <si>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</si>
  <si>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</si>
  <si>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</si>
  <si>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</si>
  <si>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</si>
  <si>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</si>
  <si>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</si>
  <si>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</si>
  <si>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</si>
  <si>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</si>
  <si>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</si>
  <si>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</si>
  <si>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</si>
  <si>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</si>
  <si>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</si>
  <si>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</si>
  <si>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</si>
  <si>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</si>
  <si>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</si>
  <si>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</si>
  <si>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</si>
  <si>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</si>
  <si>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</si>
  <si>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</si>
  <si>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</si>
  <si>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</si>
  <si>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</si>
  <si>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</si>
  <si>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</si>
  <si>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</si>
  <si>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</si>
  <si>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</si>
  <si>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</si>
  <si>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</si>
  <si>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</si>
  <si>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</si>
  <si>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</si>
  <si>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</si>
  <si>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</si>
  <si>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</si>
  <si>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</si>
  <si>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</si>
  <si>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</si>
  <si>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</si>
  <si>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</si>
  <si>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</si>
  <si>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</si>
  <si>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</si>
  <si>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</si>
  <si>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</si>
  <si>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</si>
  <si>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</si>
  <si>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</si>
  <si>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</si>
  <si>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</si>
  <si>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</si>
  <si>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</si>
  <si>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</si>
  <si>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</si>
  <si>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</si>
  <si>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</si>
  <si>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</si>
  <si>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</si>
  <si>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</si>
  <si>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</si>
  <si>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</si>
  <si>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</si>
  <si>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</si>
  <si>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</si>
  <si>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</si>
  <si>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</si>
  <si>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</si>
  <si>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</si>
  <si>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</si>
  <si>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</si>
  <si>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</si>
  <si>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</si>
  <si>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</si>
  <si>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</si>
  <si>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</si>
  <si>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</si>
  <si>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</si>
  <si>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</si>
  <si>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</si>
  <si>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</si>
  <si>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</si>
  <si>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</si>
  <si>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</si>
  <si>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</si>
  <si>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</si>
  <si>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</si>
  <si>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</si>
  <si>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</si>
  <si>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</si>
  <si>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</si>
  <si>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</si>
  <si>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</si>
  <si>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</si>
  <si>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</si>
  <si>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</si>
  <si>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</si>
  <si>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</si>
  <si>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</si>
  <si>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</si>
  <si>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</si>
  <si>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</si>
  <si>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</si>
  <si>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</si>
  <si>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</si>
  <si>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</si>
  <si>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</si>
  <si>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</si>
  <si>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</si>
  <si>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</si>
  <si>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</si>
  <si>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</si>
  <si>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</si>
  <si>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</si>
  <si>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</si>
  <si>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</si>
  <si>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</si>
  <si>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</si>
  <si>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</si>
  <si>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</si>
  <si>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</si>
  <si>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</si>
  <si>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</si>
  <si>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</si>
  <si>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</si>
  <si>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</si>
  <si>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</si>
  <si>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</si>
  <si>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</si>
  <si>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</si>
  <si>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</si>
  <si>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</si>
  <si>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</si>
  <si>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</si>
  <si>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</si>
  <si>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</si>
  <si>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</si>
  <si>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</si>
  <si>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</si>
  <si>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</si>
  <si>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</si>
  <si>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</si>
  <si>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</si>
  <si>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</si>
  <si>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</si>
  <si>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</si>
  <si>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</si>
  <si>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</si>
  <si>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</si>
  <si>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</si>
  <si>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</si>
  <si>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</si>
  <si>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</si>
  <si>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</si>
  <si>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</si>
  <si>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</si>
  <si>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</si>
  <si>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</si>
  <si>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</si>
  <si>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</si>
  <si>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</si>
  <si>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</si>
  <si>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</si>
  <si>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</si>
  <si>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</si>
  <si>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</si>
  <si>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</si>
  <si>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</si>
  <si>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</si>
  <si>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</si>
  <si>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</si>
  <si>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</si>
  <si>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</si>
  <si>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</si>
  <si>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</si>
  <si>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</si>
  <si>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</si>
  <si>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</si>
  <si>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</si>
  <si>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</si>
  <si>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</si>
  <si>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</si>
  <si>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</si>
  <si>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</si>
  <si>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</si>
  <si>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</si>
  <si>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</si>
  <si>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</si>
  <si>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</si>
  <si>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</si>
  <si>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</si>
  <si>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</si>
  <si>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</si>
  <si>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</si>
  <si>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</si>
  <si>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</si>
  <si>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</si>
  <si>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</si>
  <si>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</si>
  <si>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</si>
  <si>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</si>
  <si>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</si>
  <si>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</si>
  <si>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</si>
  <si>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</si>
  <si>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</si>
  <si>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</si>
  <si>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</si>
  <si>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</si>
  <si>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</si>
  <si>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</si>
  <si>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</si>
  <si>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</si>
  <si>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</si>
  <si>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</si>
  <si>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</si>
  <si>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</si>
  <si>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</si>
  <si>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</si>
  <si>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</si>
  <si>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</si>
  <si>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</si>
  <si>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</si>
  <si>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</si>
  <si>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</si>
  <si>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</si>
  <si>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</si>
  <si>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</si>
  <si>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</si>
  <si>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</si>
  <si>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</si>
  <si>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</si>
  <si>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</si>
  <si>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</si>
  <si>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</si>
  <si>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</si>
  <si>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</si>
  <si>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</si>
  <si>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</si>
  <si>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</si>
  <si>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</si>
  <si>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</si>
  <si>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</si>
  <si>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</si>
  <si>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</si>
  <si>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</si>
  <si>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</si>
  <si>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</si>
  <si>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</si>
  <si>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</si>
  <si>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</si>
  <si>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</si>
  <si>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</si>
  <si>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</si>
  <si>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</si>
  <si>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</si>
  <si>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</si>
  <si>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</si>
  <si>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</si>
  <si>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</si>
  <si>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</si>
  <si>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</si>
  <si>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</si>
  <si>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</si>
  <si>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</si>
  <si>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</si>
  <si>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</si>
  <si>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</si>
  <si>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</si>
  <si>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</si>
  <si>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</si>
  <si>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</si>
  <si>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</si>
  <si>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</si>
  <si>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</si>
  <si>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</si>
  <si>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</si>
  <si>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</si>
  <si>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</si>
  <si>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</si>
  <si>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</si>
  <si>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</si>
  <si>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</si>
  <si>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</si>
  <si>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</si>
  <si>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</si>
  <si>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</si>
  <si>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</si>
  <si>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</si>
  <si>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</si>
  <si>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</si>
  <si>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</si>
  <si>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</si>
  <si>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</si>
  <si>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</si>
  <si>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</si>
  <si>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</si>
  <si>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</si>
  <si>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</si>
  <si>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</si>
  <si>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</si>
  <si>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</si>
  <si>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</si>
  <si>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</si>
  <si>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</si>
  <si>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</si>
  <si>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</si>
  <si>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</si>
  <si>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</si>
  <si>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</si>
  <si>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</si>
  <si>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</si>
  <si>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</si>
  <si>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</si>
  <si>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</si>
  <si>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</si>
  <si>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</si>
  <si>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</si>
  <si>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</si>
  <si>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</si>
  <si>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</si>
  <si>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</si>
  <si>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</si>
  <si>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</si>
  <si>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</si>
  <si>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</si>
  <si>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</si>
  <si>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</si>
  <si>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</si>
  <si>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</si>
  <si>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</si>
  <si>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</si>
  <si>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</si>
  <si>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</si>
  <si>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</si>
  <si>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</si>
  <si>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</si>
  <si>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</si>
  <si>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</si>
  <si>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</si>
  <si>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</si>
  <si>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</si>
  <si>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</si>
  <si>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</si>
  <si>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</si>
  <si>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</si>
  <si>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</si>
  <si>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</si>
  <si>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</si>
  <si>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</si>
  <si>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</si>
  <si>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</si>
  <si>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</si>
  <si>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</si>
  <si>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</si>
  <si>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</si>
  <si>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</si>
  <si>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</si>
  <si>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</si>
  <si>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</si>
  <si>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</si>
  <si>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</si>
  <si>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</si>
  <si>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</si>
  <si>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</si>
  <si>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</si>
  <si>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</si>
  <si>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</si>
  <si>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</si>
  <si>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</si>
  <si>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</si>
  <si>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</si>
  <si>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</si>
  <si>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</si>
  <si>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</si>
  <si>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</si>
  <si>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</si>
  <si>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</si>
  <si>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</si>
  <si>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</si>
  <si>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</si>
  <si>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</si>
  <si>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</si>
  <si>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</si>
  <si>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</si>
  <si>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</si>
  <si>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</si>
  <si>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</si>
  <si>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</si>
  <si>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</si>
  <si>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</si>
  <si>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</si>
  <si>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</si>
  <si>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</si>
  <si>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</si>
  <si>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</si>
  <si>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</si>
  <si>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</si>
  <si>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</si>
  <si>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</si>
  <si>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</si>
  <si>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</si>
  <si>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</si>
  <si>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</si>
  <si>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</si>
  <si>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</si>
  <si>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</si>
  <si>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</si>
  <si>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</si>
  <si>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</si>
  <si>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</si>
  <si>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</si>
  <si>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</si>
  <si>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</si>
  <si>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</si>
  <si>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</si>
  <si>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</si>
  <si>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</si>
  <si>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</si>
  <si>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</si>
  <si>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</si>
  <si>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</si>
  <si>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</si>
  <si>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</si>
  <si>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</si>
  <si>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</si>
  <si>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</si>
  <si>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</si>
  <si>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</si>
  <si>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</si>
  <si>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</si>
  <si>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</si>
  <si>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</si>
  <si>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</si>
  <si>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</si>
  <si>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</si>
  <si>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</si>
  <si>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</si>
  <si>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</si>
  <si>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</si>
  <si>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</si>
  <si>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</si>
  <si>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</si>
  <si>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</si>
  <si>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</si>
  <si>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</si>
  <si>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</si>
  <si>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</si>
  <si>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</si>
  <si>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</si>
  <si>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</si>
  <si>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</si>
  <si>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</si>
  <si>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</si>
  <si>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</si>
  <si>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</si>
  <si>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</si>
  <si>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</si>
  <si>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</si>
  <si>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</si>
  <si>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</si>
  <si>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</si>
  <si>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</si>
  <si>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</si>
  <si>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</si>
  <si>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</si>
  <si>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</si>
  <si>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</si>
  <si>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</si>
  <si>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</si>
  <si>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</si>
  <si>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</si>
  <si>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</si>
  <si>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</si>
  <si>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</si>
  <si>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</si>
  <si>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</si>
  <si>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</si>
  <si>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</si>
  <si>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</si>
  <si>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</si>
  <si>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</si>
  <si>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</si>
  <si>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</si>
  <si>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</si>
  <si>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</si>
  <si>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</si>
  <si>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</si>
  <si>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</si>
  <si>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</si>
  <si>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</si>
  <si>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</si>
  <si>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</si>
  <si>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</si>
  <si>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</si>
  <si>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</si>
  <si>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</si>
  <si>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</si>
  <si>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</si>
  <si>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</si>
  <si>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</si>
  <si>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</si>
  <si>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</si>
  <si>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</si>
  <si>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</si>
  <si>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</si>
  <si>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</si>
  <si>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</si>
  <si>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</si>
  <si>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</si>
  <si>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</si>
  <si>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</si>
  <si>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</si>
  <si>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</si>
  <si>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</si>
  <si>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</si>
  <si>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</si>
  <si>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</si>
  <si>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</si>
  <si>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</si>
  <si>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</si>
  <si>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</si>
  <si>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</si>
  <si>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</si>
  <si>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</si>
  <si>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</si>
  <si>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</si>
  <si>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</si>
  <si>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</si>
  <si>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</si>
  <si>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</si>
  <si>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</si>
  <si>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</si>
  <si>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</si>
  <si>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</si>
  <si>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</si>
  <si>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</si>
  <si>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</si>
  <si>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</si>
  <si>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</si>
  <si>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</si>
  <si>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</si>
  <si>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</si>
  <si>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</si>
  <si>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</si>
  <si>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</si>
  <si>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</si>
  <si>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</si>
  <si>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</si>
  <si>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</si>
  <si>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</si>
  <si>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</si>
  <si>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</si>
  <si>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</si>
  <si>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</si>
  <si>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</si>
  <si>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</si>
  <si>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</si>
  <si>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</si>
  <si>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</si>
  <si>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</si>
  <si>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</si>
  <si>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</si>
  <si>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</si>
  <si>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</si>
  <si>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</si>
  <si>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</si>
  <si>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</si>
  <si>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</si>
  <si>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</si>
  <si>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</si>
  <si>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</si>
  <si>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</si>
  <si>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</si>
  <si>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</si>
  <si>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</si>
  <si>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</si>
  <si>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</si>
  <si>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</si>
  <si>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</si>
  <si>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</si>
  <si>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</si>
  <si>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</si>
  <si>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</si>
  <si>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</si>
  <si>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</si>
  <si>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</si>
  <si>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</si>
  <si>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</si>
  <si>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</si>
  <si>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</si>
  <si>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</si>
  <si>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</si>
  <si>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</si>
  <si>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</si>
  <si>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</si>
  <si>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</si>
  <si>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</si>
  <si>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</si>
  <si>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</si>
  <si>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</si>
  <si>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</si>
  <si>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</si>
  <si>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</si>
  <si>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</si>
  <si>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</si>
  <si>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</si>
  <si>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</si>
  <si>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</si>
  <si>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</si>
  <si>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</si>
  <si>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</si>
  <si>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</si>
  <si>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</si>
  <si>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</si>
  <si>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</si>
  <si>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</si>
  <si>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</si>
  <si>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</si>
  <si>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</si>
  <si>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</si>
  <si>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</si>
  <si>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</si>
  <si>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</si>
  <si>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</si>
  <si>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</si>
  <si>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</si>
  <si>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</si>
  <si>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</si>
  <si>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</si>
  <si>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</si>
  <si>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</si>
  <si>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</si>
  <si>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</si>
  <si>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</si>
  <si>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</si>
  <si>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</si>
  <si>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</si>
  <si>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</si>
  <si>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</si>
  <si>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</si>
  <si>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</si>
  <si>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</si>
  <si>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</si>
  <si>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</si>
  <si>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</si>
  <si>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</si>
  <si>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</si>
  <si>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</si>
  <si>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</si>
  <si>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</si>
  <si>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</si>
  <si>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</si>
  <si>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</si>
  <si>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</si>
  <si>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</si>
  <si>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</si>
  <si>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</si>
  <si>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</si>
  <si>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</si>
  <si>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</si>
  <si>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</si>
  <si>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</si>
  <si>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</si>
  <si>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</si>
  <si>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</si>
  <si>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</si>
  <si>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</si>
  <si>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</si>
  <si>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</si>
  <si>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</si>
  <si>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</si>
  <si>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</si>
  <si>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</si>
  <si>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</si>
  <si>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</si>
  <si>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</si>
  <si>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</si>
  <si>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</si>
  <si>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</si>
  <si>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</si>
  <si>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</si>
  <si>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</si>
  <si>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</si>
  <si>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</si>
  <si>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</si>
  <si>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</si>
  <si>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</si>
  <si>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</si>
  <si>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</si>
  <si>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</si>
  <si>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</si>
  <si>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</si>
  <si>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</si>
  <si>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</si>
  <si>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</si>
  <si>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</si>
  <si>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</si>
  <si>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</si>
  <si>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</si>
  <si>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</si>
  <si>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</si>
  <si>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</si>
  <si>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</si>
  <si>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</si>
  <si>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</si>
  <si>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</si>
  <si>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</si>
  <si>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</si>
  <si>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</si>
  <si>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</si>
  <si>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</si>
  <si>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</si>
  <si>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</si>
  <si>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</si>
  <si>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</si>
  <si>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</si>
  <si>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</si>
  <si>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</si>
  <si>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</si>
  <si>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</si>
  <si>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</si>
  <si>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</si>
  <si>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</si>
  <si>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</si>
  <si>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</si>
  <si>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</si>
  <si>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</si>
  <si>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</si>
  <si>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</si>
  <si>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</si>
  <si>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</si>
  <si>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</si>
  <si>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</si>
  <si>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</si>
  <si>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</si>
  <si>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</si>
  <si>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</si>
  <si>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</si>
  <si>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</si>
  <si>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</si>
  <si>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</si>
  <si>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</si>
  <si>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</si>
  <si>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</si>
  <si>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</si>
  <si>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</si>
  <si>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</si>
  <si>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</si>
  <si>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</si>
  <si>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</si>
  <si>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</si>
  <si>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</si>
  <si>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</si>
  <si>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</si>
  <si>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</si>
  <si>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</si>
  <si>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</si>
  <si>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</si>
  <si>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</si>
  <si>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</si>
  <si>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</si>
  <si>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</si>
  <si>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</si>
  <si>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</si>
  <si>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</si>
  <si>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</si>
  <si>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</si>
  <si>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</si>
  <si>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</si>
  <si>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</si>
  <si>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</si>
  <si>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</si>
  <si>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</si>
  <si>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</si>
  <si>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</si>
  <si>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</si>
  <si>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</si>
  <si>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</si>
  <si>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</si>
  <si>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</si>
  <si>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</si>
  <si>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</si>
  <si>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</si>
  <si>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</si>
  <si>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</si>
  <si>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</si>
  <si>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</si>
  <si>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</si>
  <si>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</si>
  <si>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</si>
  <si>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</si>
  <si>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</si>
  <si>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</si>
  <si>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</si>
  <si>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</si>
  <si>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</si>
  <si>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</si>
  <si>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</si>
  <si>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</si>
  <si>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</si>
  <si>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</si>
  <si>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</si>
  <si>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</si>
  <si>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</si>
  <si>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</si>
  <si>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</si>
  <si>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</si>
  <si>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</si>
  <si>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</si>
  <si>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</si>
  <si>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</si>
  <si>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</si>
  <si>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</si>
  <si>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</si>
  <si>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</si>
  <si>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</si>
  <si>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</si>
  <si>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</si>
  <si>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</si>
  <si>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</si>
  <si>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</si>
  <si>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</si>
  <si>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</si>
  <si>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</si>
  <si>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</si>
  <si>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</si>
  <si>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</si>
  <si>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</si>
  <si>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</si>
  <si>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</si>
  <si>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</si>
  <si>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</si>
  <si>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</si>
  <si>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</si>
  <si>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</si>
  <si>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</si>
  <si>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</si>
  <si>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</si>
  <si>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</si>
  <si>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</si>
  <si>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</si>
  <si>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</si>
  <si>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</si>
  <si>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</si>
  <si>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</si>
  <si>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</si>
  <si>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</si>
  <si>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</si>
  <si>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</si>
  <si>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</si>
  <si>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</si>
  <si>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</si>
  <si>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</si>
  <si>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</si>
  <si>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</si>
  <si>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</si>
  <si>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</si>
  <si>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</si>
  <si>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</si>
  <si>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</si>
  <si>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</si>
  <si>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</si>
  <si>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</si>
  <si>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</si>
  <si>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</si>
  <si>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</si>
  <si>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</si>
  <si>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</si>
  <si>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</si>
  <si>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</si>
  <si>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</si>
  <si>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</si>
  <si>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</si>
  <si>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</si>
  <si>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</si>
  <si>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</si>
  <si>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</si>
  <si>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</si>
  <si>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</si>
  <si>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</si>
  <si>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</si>
  <si>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</si>
  <si>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</si>
  <si>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</si>
  <si>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</si>
  <si>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</si>
  <si>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</si>
  <si>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</si>
  <si>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</si>
  <si>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</si>
  <si>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</si>
  <si>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</si>
  <si>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</si>
  <si>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</si>
  <si>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</si>
  <si>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</si>
  <si>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</si>
  <si>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</si>
  <si>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</si>
  <si>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</si>
  <si>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</si>
  <si>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</si>
  <si>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</si>
  <si>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</si>
  <si>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</si>
  <si>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</si>
  <si>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</si>
  <si>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</si>
  <si>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</si>
  <si>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</si>
  <si>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</si>
  <si>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</si>
  <si>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</si>
  <si>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</si>
  <si>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</si>
  <si>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</si>
  <si>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</si>
  <si>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</si>
  <si>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</si>
  <si>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</si>
  <si>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</si>
  <si>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</si>
  <si>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</si>
  <si>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</si>
  <si>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</si>
  <si>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</si>
  <si>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</si>
  <si>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</si>
  <si>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</si>
  <si>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</si>
  <si>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</si>
  <si>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</si>
  <si>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</si>
  <si>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</si>
  <si>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</si>
  <si>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</si>
  <si>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</si>
  <si>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</si>
  <si>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</si>
  <si>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</si>
  <si>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</si>
  <si>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</si>
  <si>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</si>
  <si>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</si>
  <si>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</si>
  <si>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</si>
  <si>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</si>
  <si>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</si>
  <si>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</si>
  <si>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</si>
  <si>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</si>
  <si>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</si>
  <si>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</si>
  <si>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</si>
  <si>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</si>
  <si>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</si>
  <si>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</si>
  <si>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</si>
  <si>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</si>
  <si>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</si>
  <si>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</si>
  <si>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</si>
  <si>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</si>
  <si>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</si>
  <si>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</si>
  <si>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</si>
  <si>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</si>
  <si>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</si>
  <si>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</si>
  <si>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</si>
  <si>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</si>
  <si>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</si>
  <si>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</si>
  <si>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</si>
  <si>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</si>
  <si>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</si>
  <si>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</si>
  <si>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</si>
  <si>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</si>
  <si>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</si>
  <si>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</si>
  <si>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</si>
  <si>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</si>
  <si>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</si>
  <si>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</si>
  <si>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</si>
  <si>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</si>
  <si>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</si>
  <si>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</si>
  <si>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</si>
  <si>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</si>
  <si>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</si>
  <si>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</si>
  <si>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</si>
  <si>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</si>
  <si>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</si>
  <si>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</si>
  <si>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</si>
  <si>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</si>
  <si>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</si>
  <si>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</si>
  <si>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</si>
  <si>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</si>
  <si>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</si>
  <si>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</si>
  <si>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</si>
  <si>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</si>
  <si>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</si>
  <si>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</si>
  <si>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</si>
  <si>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</si>
  <si>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</si>
  <si>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</si>
  <si>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</si>
  <si>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</si>
  <si>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</si>
  <si>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</si>
  <si>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</si>
  <si>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</si>
  <si>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</si>
  <si>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</si>
  <si>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</si>
  <si>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</si>
  <si>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</si>
  <si>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</si>
  <si>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</si>
  <si>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</si>
  <si>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</si>
  <si>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</si>
  <si>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</si>
  <si>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</si>
  <si>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</si>
  <si>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</si>
  <si>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</si>
  <si>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</si>
  <si>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</si>
  <si>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</si>
  <si>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</si>
  <si>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</si>
  <si>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</si>
  <si>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</si>
  <si>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</si>
  <si>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</si>
  <si>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</si>
  <si>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</si>
  <si>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</si>
  <si>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</si>
  <si>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</si>
  <si>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</si>
  <si>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</si>
  <si>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</si>
  <si>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</si>
  <si>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</si>
  <si>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</si>
  <si>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</si>
  <si>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</si>
  <si>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</si>
  <si>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</si>
  <si>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</si>
  <si>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</si>
  <si>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</si>
  <si>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</si>
  <si>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</si>
  <si>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</si>
  <si>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</si>
  <si>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</si>
  <si>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</si>
  <si>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</si>
  <si>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</si>
  <si>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</si>
  <si>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</si>
  <si>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</si>
  <si>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</si>
  <si>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</si>
  <si>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</si>
  <si>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</si>
  <si>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</si>
  <si>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</si>
  <si>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</si>
  <si>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</si>
  <si>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</si>
  <si>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</si>
  <si>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</si>
  <si>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</si>
  <si>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</si>
  <si>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</si>
  <si>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</si>
  <si>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</si>
  <si>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</si>
  <si>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</si>
  <si>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</si>
  <si>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</si>
  <si>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</si>
  <si>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</si>
  <si>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</si>
  <si>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</si>
  <si>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</si>
  <si>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</si>
  <si>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</si>
  <si>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</si>
  <si>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</si>
  <si>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</si>
  <si>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</si>
  <si>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</si>
  <si>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</si>
  <si>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</si>
  <si>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</si>
  <si>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</si>
  <si>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</si>
  <si>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</si>
  <si>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</si>
  <si>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</si>
  <si>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</si>
  <si>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</si>
  <si>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</si>
  <si>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</si>
  <si>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</si>
  <si>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</si>
  <si>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</si>
  <si>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</si>
  <si>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</si>
  <si>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</si>
  <si>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</si>
  <si>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</si>
  <si>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</si>
  <si>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</si>
  <si>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</si>
  <si>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</si>
  <si>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</si>
  <si>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</si>
  <si>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</si>
  <si>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</si>
  <si>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</si>
  <si>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</si>
  <si>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</si>
  <si>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</si>
  <si>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</si>
  <si>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</si>
  <si>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</si>
  <si>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</si>
  <si>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</si>
  <si>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</si>
  <si>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</si>
  <si>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</si>
  <si>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</si>
  <si>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</si>
  <si>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</si>
  <si>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</si>
  <si>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</si>
  <si>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</si>
  <si>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</si>
  <si>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</si>
  <si>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</si>
  <si>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</si>
  <si>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</si>
  <si>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</si>
  <si>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</si>
  <si>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</si>
  <si>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</si>
  <si>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</si>
  <si>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</si>
  <si>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</si>
  <si>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</si>
  <si>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</si>
  <si>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</si>
  <si>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</si>
  <si>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</si>
  <si>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</si>
  <si>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</si>
  <si>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</si>
  <si>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</si>
  <si>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</si>
  <si>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</si>
  <si>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</si>
  <si>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</si>
  <si>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</si>
  <si>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</si>
  <si>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</si>
  <si>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</si>
  <si>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</si>
  <si>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</si>
  <si>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</si>
  <si>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</si>
  <si>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</si>
  <si>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</si>
  <si>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</si>
  <si>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</si>
  <si>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</si>
  <si>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</si>
  <si>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</si>
  <si>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</si>
  <si>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</si>
  <si>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</si>
  <si>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</si>
  <si>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</si>
  <si>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</si>
  <si>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</si>
  <si>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</si>
  <si>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</si>
  <si>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</si>
  <si>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</si>
  <si>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</si>
  <si>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</si>
  <si>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</si>
  <si>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</si>
  <si>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</si>
  <si>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</si>
  <si>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</si>
  <si>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</si>
  <si>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</si>
  <si>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</si>
  <si>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</si>
  <si>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</si>
  <si>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</si>
  <si>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</si>
  <si>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</si>
  <si>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</si>
  <si>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</si>
  <si>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</si>
  <si>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</si>
  <si>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</si>
  <si>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</si>
  <si>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</si>
  <si>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</si>
  <si>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</si>
  <si>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</si>
  <si>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</si>
  <si>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</si>
  <si>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</si>
  <si>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</si>
  <si>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</si>
  <si>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</si>
  <si>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</si>
  <si>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</si>
  <si>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</si>
  <si>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</si>
  <si>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</si>
  <si>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</si>
  <si>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</si>
  <si>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</si>
  <si>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</si>
  <si>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</si>
  <si>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</si>
  <si>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</si>
  <si>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</si>
  <si>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</si>
  <si>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</si>
  <si>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</si>
  <si>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</si>
  <si>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</si>
  <si>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</si>
  <si>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</si>
  <si>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</si>
  <si>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</si>
  <si>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</si>
  <si>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</si>
  <si>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</si>
  <si>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</si>
  <si>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</si>
  <si>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</si>
  <si>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</si>
  <si>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</si>
  <si>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</si>
  <si>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</si>
  <si>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</si>
  <si>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</si>
  <si>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</si>
  <si>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</si>
  <si>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</si>
  <si>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</si>
  <si>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</si>
  <si>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</si>
  <si>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</si>
  <si>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</si>
  <si>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</si>
  <si>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</si>
  <si>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</si>
  <si>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</si>
  <si>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</si>
  <si>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</si>
  <si>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</si>
  <si>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</si>
  <si>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</si>
  <si>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</si>
  <si>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</si>
  <si>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</si>
  <si>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</si>
  <si>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</si>
  <si>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</si>
  <si>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</si>
  <si>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</si>
  <si>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</si>
  <si>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</si>
  <si>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</si>
  <si>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</si>
  <si>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</si>
  <si>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</si>
  <si>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</si>
  <si>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</si>
  <si>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</si>
  <si>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</si>
  <si>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</si>
  <si>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</si>
  <si>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</si>
  <si>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</si>
  <si>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</si>
  <si>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</si>
  <si>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</si>
  <si>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</si>
  <si>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</si>
  <si>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</si>
  <si>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</si>
  <si>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</si>
  <si>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</si>
  <si>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</si>
  <si>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</si>
  <si>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</si>
  <si>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</si>
  <si>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</si>
  <si>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</si>
  <si>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</si>
  <si>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</si>
  <si>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</si>
  <si>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</si>
  <si>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</si>
  <si>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</si>
  <si>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</si>
  <si>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</si>
  <si>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</si>
  <si>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</si>
  <si>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</si>
  <si>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</si>
  <si>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</si>
  <si>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</si>
  <si>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</si>
  <si>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</si>
  <si>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</si>
  <si>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</si>
  <si>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</si>
  <si>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</si>
  <si>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</si>
  <si>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</si>
  <si>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</si>
  <si>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</si>
  <si>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</si>
  <si>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</si>
  <si>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</si>
  <si>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</si>
  <si>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</si>
  <si>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</si>
  <si>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</si>
  <si>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</si>
  <si>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</si>
  <si>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</si>
  <si>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</si>
  <si>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</si>
  <si>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</si>
  <si>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</si>
  <si>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</si>
  <si>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</si>
  <si>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</si>
  <si>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</si>
  <si>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</si>
  <si>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</si>
  <si>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</si>
  <si>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</si>
  <si>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</si>
  <si>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</si>
  <si>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</si>
  <si>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</si>
  <si>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</si>
  <si>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</si>
  <si>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</si>
  <si>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</si>
  <si>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</si>
  <si>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</si>
  <si>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</si>
  <si>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</si>
  <si>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</si>
  <si>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</si>
  <si>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</si>
  <si>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</si>
  <si>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</si>
  <si>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</si>
  <si>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</si>
  <si>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</si>
  <si>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</si>
  <si>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</si>
  <si>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</si>
  <si>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</si>
  <si>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</si>
  <si>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</si>
  <si>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</si>
  <si>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</si>
  <si>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</si>
  <si>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</si>
  <si>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</si>
  <si>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</si>
  <si>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</si>
  <si>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</si>
  <si>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</si>
  <si>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</si>
  <si>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</si>
  <si>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</si>
  <si>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</si>
  <si>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</si>
  <si>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</si>
  <si>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</si>
  <si>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</si>
  <si>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</si>
  <si>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</si>
  <si>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</si>
  <si>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</si>
  <si>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</si>
  <si>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</si>
  <si>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</si>
  <si>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</si>
  <si>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</si>
  <si>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</si>
  <si>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</si>
  <si>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</si>
  <si>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</si>
  <si>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</si>
  <si>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</si>
  <si>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</si>
  <si>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</si>
  <si>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</si>
  <si>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</si>
  <si>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</si>
  <si>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</si>
  <si>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</si>
  <si>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</si>
  <si>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</si>
  <si>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</si>
  <si>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</si>
  <si>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</si>
  <si>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</si>
  <si>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</si>
  <si>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</si>
  <si>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</si>
  <si>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</si>
  <si>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</si>
  <si>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</si>
  <si>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</si>
  <si>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</si>
  <si>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</si>
  <si>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</si>
  <si>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</si>
  <si>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</si>
  <si>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</si>
  <si>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</si>
  <si>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</si>
  <si>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</si>
  <si>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</si>
  <si>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</si>
  <si>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</si>
  <si>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</si>
  <si>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</si>
  <si>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</si>
  <si>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</si>
  <si>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</si>
  <si>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</si>
  <si>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</si>
  <si>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</si>
  <si>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</si>
  <si>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</si>
  <si>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</si>
  <si>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</si>
  <si>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</si>
  <si>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</si>
  <si>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</si>
  <si>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</si>
  <si>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</si>
  <si>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</si>
  <si>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</si>
  <si>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</si>
  <si>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</si>
  <si>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</si>
  <si>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</si>
  <si>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</si>
  <si>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</si>
  <si>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</si>
  <si>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</si>
  <si>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</si>
  <si>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</si>
  <si>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</si>
  <si>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</si>
  <si>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</si>
  <si>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</si>
  <si>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</si>
  <si>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</si>
  <si>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</si>
  <si>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</si>
  <si>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</si>
  <si>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</si>
  <si>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</si>
  <si>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</si>
  <si>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</si>
  <si>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</si>
  <si>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</si>
  <si>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</si>
  <si>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</si>
  <si>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</si>
  <si>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</si>
  <si>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</si>
  <si>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</si>
  <si>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</si>
  <si>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</si>
  <si>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</si>
  <si>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</si>
  <si>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</si>
  <si>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</si>
  <si>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</si>
  <si>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</si>
  <si>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</si>
  <si>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</si>
  <si>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</si>
  <si>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</si>
  <si>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</si>
  <si>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</si>
  <si>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</si>
  <si>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</si>
  <si>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</si>
  <si>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</si>
  <si>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</si>
  <si>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</si>
  <si>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</si>
  <si>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</si>
  <si>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</si>
  <si>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</si>
  <si>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</si>
  <si>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</si>
  <si>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</si>
  <si>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</si>
  <si>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</si>
  <si>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</si>
  <si>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</si>
  <si>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</si>
  <si>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</si>
  <si>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</si>
  <si>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</si>
  <si>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</si>
  <si>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</si>
  <si>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</si>
  <si>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</si>
  <si>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</si>
  <si>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</si>
  <si>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</si>
  <si>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</si>
  <si>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</si>
  <si>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</si>
  <si>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</si>
  <si>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</si>
  <si>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</si>
  <si>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</si>
  <si>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</si>
  <si>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</si>
  <si>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</si>
  <si>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</si>
  <si>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</si>
  <si>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</si>
  <si>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</si>
  <si>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</si>
  <si>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</si>
  <si>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</si>
  <si>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</si>
  <si>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</si>
  <si>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</si>
  <si>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</si>
  <si>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</si>
  <si>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</si>
  <si>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</si>
  <si>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</si>
  <si>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</si>
  <si>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</si>
  <si>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</si>
  <si>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</si>
  <si>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</si>
  <si>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</si>
  <si>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</si>
  <si>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</si>
  <si>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</si>
  <si>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</si>
  <si>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</si>
  <si>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</si>
  <si>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</si>
  <si>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</si>
  <si>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</si>
  <si>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</si>
  <si>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</si>
  <si>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</si>
  <si>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</si>
  <si>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</si>
  <si>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</si>
  <si>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</si>
  <si>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</si>
  <si>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</si>
  <si>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</si>
  <si>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</si>
  <si>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</si>
  <si>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</si>
  <si>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</si>
  <si>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</si>
  <si>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</si>
  <si>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</si>
  <si>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</si>
  <si>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</si>
  <si>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</si>
  <si>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</si>
  <si>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</si>
  <si>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</si>
  <si>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</si>
  <si>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</si>
  <si>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</si>
  <si>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</si>
  <si>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</si>
  <si>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</si>
  <si>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</si>
  <si>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</si>
  <si>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</si>
  <si>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</si>
  <si>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</si>
  <si>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</si>
  <si>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</si>
  <si>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</si>
  <si>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</si>
  <si>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</si>
  <si>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</si>
  <si>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</si>
  <si>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</si>
  <si>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</si>
  <si>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</si>
  <si>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</si>
  <si>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</si>
  <si>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</si>
  <si>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</si>
  <si>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</si>
  <si>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</si>
  <si>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</si>
  <si>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</si>
  <si>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</si>
  <si>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</si>
  <si>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</si>
  <si>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</si>
  <si>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</si>
  <si>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</si>
  <si>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</si>
  <si>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</si>
  <si>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</si>
  <si>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</si>
  <si>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</si>
  <si>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</si>
  <si>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</si>
  <si>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</si>
  <si>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</si>
  <si>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</si>
  <si>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</si>
  <si>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</si>
  <si>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</si>
  <si>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</si>
  <si>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</si>
  <si>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</si>
  <si>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</si>
  <si>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</si>
  <si>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</si>
  <si>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</si>
  <si>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</si>
  <si>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</si>
  <si>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</si>
  <si>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</si>
  <si>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</si>
  <si>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</si>
  <si>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</si>
  <si>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</si>
  <si>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</si>
  <si>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</si>
  <si>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</si>
  <si>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</si>
  <si>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</si>
  <si>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</si>
  <si>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</si>
  <si>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</si>
  <si>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</si>
  <si>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</si>
  <si>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</si>
  <si>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</si>
  <si>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</si>
  <si>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</si>
  <si>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</si>
  <si>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</si>
  <si>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</si>
  <si>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</si>
  <si>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</si>
  <si>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</si>
  <si>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</si>
  <si>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</si>
  <si>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</si>
  <si>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</si>
  <si>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</si>
  <si>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</si>
  <si>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</si>
  <si>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</si>
  <si>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</si>
  <si>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</si>
  <si>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</si>
  <si>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</si>
  <si>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</si>
  <si>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</si>
  <si>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</si>
  <si>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</si>
  <si>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</si>
  <si>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</si>
  <si>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</si>
  <si>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</si>
  <si>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</si>
  <si>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</si>
  <si>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</si>
  <si>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</si>
  <si>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</si>
  <si>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</si>
  <si>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</si>
  <si>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</si>
  <si>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</si>
  <si>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</si>
  <si>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</si>
  <si>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</si>
  <si>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</si>
  <si>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</si>
  <si>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</si>
  <si>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</si>
  <si>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</si>
  <si>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</si>
  <si>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</si>
  <si>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</si>
  <si>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</si>
  <si>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</si>
  <si>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</si>
  <si>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</si>
  <si>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</si>
  <si>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</si>
  <si>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</si>
  <si>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</si>
  <si>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</si>
  <si>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</si>
  <si>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</si>
  <si>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</si>
  <si>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</si>
  <si>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</si>
  <si>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</si>
  <si>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</si>
  <si>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</si>
  <si>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</si>
  <si>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</si>
  <si>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</si>
  <si>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</si>
  <si>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</si>
  <si>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</si>
  <si>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</si>
  <si>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</si>
  <si>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</si>
  <si>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</si>
  <si>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</si>
  <si>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</si>
  <si>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</si>
  <si>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</si>
  <si>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</si>
  <si>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</si>
  <si>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</si>
  <si>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</si>
  <si>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</si>
  <si>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</si>
  <si>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</si>
  <si>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</si>
  <si>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</si>
  <si>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</si>
  <si>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</si>
  <si>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</si>
  <si>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</si>
  <si>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</si>
  <si>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</si>
  <si>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</si>
  <si>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</si>
  <si>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</si>
  <si>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</si>
  <si>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</si>
  <si>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</si>
  <si>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</si>
  <si>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</si>
  <si>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</si>
  <si>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</si>
  <si>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</si>
  <si>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</si>
  <si>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</si>
  <si>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</si>
  <si>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</si>
  <si>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</si>
  <si>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</si>
  <si>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</si>
  <si>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</si>
  <si>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</si>
  <si>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</si>
  <si>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</si>
  <si>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</si>
  <si>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</si>
  <si>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</si>
  <si>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</si>
  <si>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</si>
  <si>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</si>
  <si>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</si>
  <si>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</si>
  <si>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</si>
  <si>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</si>
  <si>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</si>
  <si>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</si>
  <si>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</si>
  <si>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</si>
  <si>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</si>
  <si>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</si>
  <si>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</si>
  <si>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</si>
  <si>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</si>
  <si>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</si>
  <si>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</si>
  <si>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</si>
  <si>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</si>
  <si>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</si>
  <si>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</si>
  <si>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</si>
  <si>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</si>
  <si>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</si>
  <si>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</si>
  <si>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</si>
  <si>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</si>
  <si>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</si>
  <si>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</si>
  <si>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</si>
  <si>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</si>
  <si>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</si>
  <si>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</si>
  <si>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</si>
  <si>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</si>
  <si>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</si>
  <si>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</si>
  <si>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</si>
  <si>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</si>
  <si>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</si>
  <si>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</si>
  <si>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</si>
  <si>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</si>
  <si>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</si>
  <si>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</si>
  <si>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</si>
  <si>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</si>
  <si>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</si>
  <si>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</si>
  <si>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</si>
  <si>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</si>
  <si>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</si>
  <si>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</si>
  <si>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</si>
  <si>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</si>
  <si>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</si>
  <si>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</si>
  <si>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</si>
  <si>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</si>
  <si>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</si>
  <si>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</si>
  <si>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</si>
  <si>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</si>
  <si>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</si>
  <si>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</si>
  <si>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</si>
  <si>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</si>
  <si>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</si>
  <si>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</si>
  <si>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</si>
  <si>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</si>
  <si>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</si>
  <si>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</si>
  <si>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</si>
  <si>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</si>
  <si>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</si>
  <si>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</si>
  <si>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</si>
  <si>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</si>
  <si>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</si>
  <si>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</si>
  <si>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</si>
  <si>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</si>
  <si>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</si>
  <si>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</si>
  <si>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</si>
  <si>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</si>
  <si>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</si>
  <si>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</si>
  <si>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</si>
  <si>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</si>
  <si>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</si>
  <si>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</si>
  <si>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</si>
  <si>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</si>
  <si>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</si>
  <si>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</si>
  <si>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</si>
  <si>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</si>
  <si>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</si>
  <si>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</si>
  <si>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</si>
  <si>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</si>
  <si>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</si>
  <si>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</si>
  <si>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</si>
  <si>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</si>
  <si>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</si>
  <si>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</si>
  <si>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</si>
  <si>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</si>
  <si>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</si>
  <si>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</si>
  <si>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</si>
  <si>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</si>
  <si>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</si>
  <si>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</si>
  <si>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</si>
  <si>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</si>
  <si>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</si>
  <si>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</si>
  <si>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</si>
  <si>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</si>
  <si>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</si>
  <si>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</si>
  <si>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</si>
  <si>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</si>
  <si>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</si>
  <si>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</si>
  <si>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</si>
  <si>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</si>
  <si>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</si>
  <si>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</si>
  <si>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</si>
  <si>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</si>
  <si>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</si>
  <si>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</si>
  <si>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</si>
  <si>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</si>
  <si>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</si>
  <si>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</si>
  <si>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</si>
  <si>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</si>
  <si>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</si>
  <si>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</si>
  <si>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</si>
  <si>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</si>
  <si>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</si>
  <si>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</si>
  <si>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</si>
  <si>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</si>
  <si>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</si>
  <si>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</si>
  <si>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</si>
  <si>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</si>
  <si>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</si>
  <si>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</si>
  <si>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</si>
  <si>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</si>
  <si>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</si>
  <si>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</si>
  <si>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</si>
  <si>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</si>
  <si>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</si>
  <si>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</si>
  <si>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</si>
  <si>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</si>
  <si>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</si>
  <si>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</si>
  <si>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</si>
  <si>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</si>
  <si>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</si>
  <si>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</si>
  <si>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</si>
  <si>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</si>
  <si>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</si>
  <si>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</si>
  <si>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</si>
  <si>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</si>
  <si>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</si>
  <si>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</si>
  <si>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</si>
  <si>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</si>
  <si>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</si>
  <si>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</si>
  <si>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</si>
  <si>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</si>
  <si>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</si>
  <si>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</si>
  <si>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</si>
  <si>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</si>
  <si>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</si>
  <si>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</si>
  <si>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</si>
  <si>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</si>
  <si>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</si>
  <si>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</si>
  <si>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</si>
  <si>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</si>
  <si>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</si>
  <si>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</si>
  <si>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</si>
  <si>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</si>
  <si>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</si>
  <si>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</si>
  <si>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</si>
  <si>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</si>
  <si>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</si>
  <si>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</si>
  <si>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</si>
  <si>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</si>
  <si>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</si>
  <si>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</si>
  <si>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</si>
  <si>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</si>
  <si>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</si>
  <si>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</si>
  <si>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</si>
  <si>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</si>
  <si>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</si>
  <si>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</si>
  <si>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</si>
  <si>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</si>
  <si>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</si>
  <si>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</si>
  <si>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</si>
  <si>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</si>
  <si>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</si>
  <si>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</si>
  <si>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</si>
  <si>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</si>
  <si>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</si>
  <si>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</si>
  <si>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</si>
  <si>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</si>
  <si>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</si>
  <si>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</si>
  <si>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</si>
  <si>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</si>
  <si>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</si>
  <si>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</si>
  <si>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</si>
  <si>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</si>
  <si>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</si>
  <si>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</si>
  <si>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</si>
  <si>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</si>
  <si>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</si>
  <si>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</si>
  <si>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</si>
  <si>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</si>
  <si>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</si>
  <si>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</si>
  <si>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</si>
  <si>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</si>
  <si>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</si>
  <si>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</si>
  <si>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</si>
  <si>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</si>
  <si>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</si>
  <si>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</si>
  <si>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</si>
  <si>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</si>
  <si>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</si>
  <si>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</si>
  <si>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</si>
  <si>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</si>
  <si>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</si>
  <si>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</si>
  <si>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</si>
  <si>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</si>
  <si>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</si>
  <si>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</si>
  <si>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</si>
  <si>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</si>
  <si>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</si>
  <si>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</si>
  <si>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</si>
  <si>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</si>
  <si>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</si>
  <si>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</si>
  <si>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</si>
  <si>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</si>
  <si>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</si>
  <si>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</si>
  <si>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</si>
  <si>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</si>
  <si>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</si>
  <si>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</si>
  <si>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</si>
  <si>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</si>
  <si>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</si>
  <si>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</si>
  <si>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</si>
  <si>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</si>
  <si>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</si>
  <si>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</si>
  <si>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</si>
  <si>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</si>
  <si>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</si>
  <si>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</si>
  <si>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</si>
  <si>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</si>
  <si>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</si>
  <si>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</si>
  <si>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</si>
  <si>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</si>
  <si>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</si>
  <si>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</si>
  <si>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</si>
  <si>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</si>
  <si>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</si>
  <si>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</si>
  <si>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</si>
  <si>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</si>
  <si>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</si>
  <si>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</si>
  <si>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</si>
  <si>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</si>
  <si>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</si>
  <si>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</si>
  <si>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</si>
  <si>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</si>
  <si>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</si>
  <si>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</si>
  <si>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</si>
  <si>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</si>
  <si>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</si>
  <si>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</si>
  <si>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</si>
  <si>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</si>
  <si>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</si>
  <si>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</si>
  <si>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</si>
  <si>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</si>
  <si>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</si>
  <si>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</si>
  <si>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</si>
  <si>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</si>
  <si>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</si>
  <si>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</si>
  <si>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</si>
  <si>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</si>
  <si>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</si>
  <si>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</si>
  <si>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</si>
  <si>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</si>
  <si>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</si>
  <si>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</si>
  <si>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</si>
  <si>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</si>
  <si>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</si>
  <si>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</si>
  <si>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</si>
  <si>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</si>
  <si>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</si>
  <si>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</si>
  <si>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</si>
  <si>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</si>
  <si>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</si>
  <si>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</si>
  <si>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</si>
  <si>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</si>
  <si>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</si>
  <si>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</si>
  <si>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</si>
  <si>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</si>
  <si>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</si>
  <si>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</si>
  <si>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</si>
  <si>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</si>
  <si>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</si>
  <si>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</si>
  <si>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</si>
  <si>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</si>
  <si>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</si>
  <si>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</si>
  <si>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</si>
  <si>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</si>
  <si>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</si>
  <si>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</si>
  <si>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</si>
  <si>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</si>
  <si>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</si>
  <si>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</si>
  <si>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</si>
  <si>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</si>
  <si>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</si>
  <si>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</si>
  <si>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</si>
  <si>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</si>
  <si>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</si>
  <si>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</si>
  <si>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</si>
  <si>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</si>
  <si>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</si>
  <si>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</si>
  <si>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</si>
  <si>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</si>
  <si>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</si>
  <si>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</si>
  <si>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</si>
  <si>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</si>
  <si>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</si>
  <si>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</si>
  <si>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</si>
  <si>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</si>
  <si>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</si>
  <si>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</si>
  <si>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</si>
  <si>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</si>
  <si>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</si>
  <si>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</si>
  <si>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</si>
  <si>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</si>
  <si>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</si>
  <si>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</si>
  <si>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</si>
  <si>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</si>
  <si>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</si>
  <si>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</si>
  <si>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</si>
  <si>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</si>
  <si>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</si>
  <si>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</si>
  <si>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</si>
  <si>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</si>
  <si>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</si>
  <si>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</si>
  <si>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</si>
  <si>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</si>
  <si>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</si>
  <si>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</si>
  <si>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</si>
  <si>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</si>
  <si>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</si>
  <si>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</si>
  <si>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</si>
  <si>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</si>
  <si>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</si>
  <si>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</si>
  <si>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</si>
  <si>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</si>
  <si>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</si>
  <si>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</si>
  <si>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</si>
  <si>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</si>
  <si>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</si>
  <si>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</si>
  <si>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</si>
  <si>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</si>
  <si>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</si>
  <si>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</si>
  <si>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</si>
  <si>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</si>
  <si>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</si>
  <si>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</si>
  <si>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</si>
  <si>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</si>
  <si>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</si>
  <si>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</si>
  <si>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</si>
  <si>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</si>
  <si>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</si>
  <si>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</si>
  <si>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</si>
  <si>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</si>
  <si>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</si>
  <si>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</si>
  <si>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</si>
  <si>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</si>
  <si>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</si>
  <si>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</si>
  <si>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</si>
  <si>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</si>
  <si>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</si>
  <si>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</si>
  <si>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</si>
  <si>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</si>
  <si>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</si>
  <si>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</si>
  <si>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</si>
  <si>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</si>
  <si>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</si>
  <si>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</si>
  <si>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</si>
  <si>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</si>
  <si>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</si>
  <si>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</si>
  <si>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</si>
  <si>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</si>
  <si>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</si>
  <si>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</si>
  <si>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</si>
  <si>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</si>
  <si>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</si>
  <si>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</si>
  <si>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</si>
  <si>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</si>
  <si>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</si>
  <si>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</si>
  <si>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</si>
  <si>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</si>
  <si>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</si>
  <si>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</si>
  <si>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</si>
  <si>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</si>
  <si>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</si>
  <si>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</si>
  <si>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</si>
  <si>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</si>
  <si>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</si>
  <si>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</si>
  <si>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</si>
  <si>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</si>
  <si>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</si>
  <si>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</si>
  <si>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</si>
  <si>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</si>
  <si>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</si>
  <si>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</si>
  <si>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</si>
  <si>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</si>
  <si>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</si>
  <si>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</si>
  <si>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</si>
  <si>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</si>
  <si>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</si>
  <si>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</si>
  <si>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</si>
  <si>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</si>
  <si>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</si>
  <si>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</si>
  <si>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</si>
  <si>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</si>
  <si>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</si>
  <si>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</si>
  <si>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</si>
  <si>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</si>
  <si>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</si>
  <si>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</si>
  <si>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</si>
  <si>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</si>
  <si>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</si>
  <si>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</si>
  <si>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</si>
  <si>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</si>
  <si>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</si>
  <si>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</si>
  <si>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</si>
  <si>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</si>
  <si>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</si>
  <si>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</si>
  <si>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</si>
  <si>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</si>
  <si>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</si>
  <si>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</si>
  <si>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</si>
  <si>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</si>
  <si>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</si>
  <si>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</si>
  <si>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</si>
  <si>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</si>
  <si>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</si>
  <si>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</si>
  <si>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</si>
  <si>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</si>
  <si>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</si>
  <si>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</si>
  <si>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</si>
  <si>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</si>
  <si>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</si>
  <si>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</si>
  <si>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</si>
  <si>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</si>
  <si>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</si>
  <si>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</si>
  <si>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</si>
  <si>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</si>
  <si>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</si>
  <si>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</si>
  <si>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</si>
  <si>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</si>
  <si>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</si>
  <si>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</si>
  <si>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</si>
  <si>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</si>
  <si>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</si>
  <si>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</si>
  <si>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</si>
  <si>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</si>
  <si>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</si>
  <si>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</si>
  <si>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</si>
  <si>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</si>
  <si>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</si>
  <si>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</si>
  <si>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</si>
  <si>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</si>
  <si>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</si>
  <si>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</si>
  <si>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</si>
  <si>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</si>
  <si>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</si>
  <si>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</si>
  <si>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</si>
  <si>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</si>
  <si>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</si>
  <si>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</si>
  <si>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</si>
  <si>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</si>
  <si>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</si>
  <si>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</si>
  <si>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</si>
  <si>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</si>
  <si>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</si>
  <si>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</si>
  <si>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</si>
  <si>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</si>
  <si>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</si>
  <si>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</si>
  <si>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</si>
  <si>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</si>
  <si>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</si>
  <si>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</si>
  <si>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</si>
  <si>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</si>
  <si>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</si>
  <si>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</si>
  <si>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</si>
  <si>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</si>
  <si>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</si>
  <si>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</si>
  <si>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</si>
  <si>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</si>
  <si>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</si>
  <si>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</si>
  <si>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</si>
  <si>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</si>
  <si>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</si>
  <si>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</si>
  <si>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</si>
  <si>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</si>
  <si>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</si>
  <si>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</si>
  <si>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</si>
  <si>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</si>
  <si>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</si>
  <si>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</si>
  <si>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</si>
  <si>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</si>
  <si>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</si>
  <si>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</si>
  <si>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</si>
  <si>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</si>
  <si>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</si>
  <si>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</si>
  <si>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</si>
  <si>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</si>
  <si>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</si>
  <si>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</si>
  <si>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</si>
  <si>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</si>
  <si>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</si>
  <si>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</si>
  <si>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</si>
  <si>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</si>
  <si>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</si>
  <si>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</si>
  <si>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</si>
  <si>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</si>
  <si>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</si>
  <si>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</si>
  <si>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</si>
  <si>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</si>
  <si>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</si>
  <si>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</si>
  <si>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</si>
  <si>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</si>
  <si>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</si>
  <si>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</si>
  <si>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</si>
  <si>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</si>
  <si>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</si>
  <si>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</si>
  <si>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</si>
  <si>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</si>
  <si>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</si>
  <si>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</si>
  <si>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</si>
  <si>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</si>
  <si>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</si>
  <si>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</si>
  <si>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</si>
  <si>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</si>
  <si>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</si>
  <si>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</si>
  <si>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</si>
  <si>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</si>
  <si>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</si>
  <si>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</si>
  <si>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</si>
  <si>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</si>
  <si>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</si>
  <si>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</si>
  <si>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</si>
  <si>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</si>
  <si>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</si>
  <si>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</si>
  <si>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</si>
  <si>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</si>
  <si>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</si>
  <si>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</si>
  <si>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</si>
  <si>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</si>
  <si>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</si>
  <si>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</si>
  <si>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</si>
  <si>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</si>
  <si>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</si>
  <si>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</si>
  <si>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</si>
  <si>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</si>
  <si>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</si>
  <si>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</si>
  <si>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</si>
  <si>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</si>
  <si>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</si>
  <si>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</si>
  <si>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</si>
  <si>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</si>
  <si>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</si>
  <si>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</si>
  <si>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</si>
  <si>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</si>
  <si>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</si>
  <si>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</si>
  <si>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</si>
  <si>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</si>
  <si>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</si>
  <si>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</si>
  <si>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</si>
  <si>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</si>
  <si>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</si>
  <si>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</si>
  <si>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</si>
  <si>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</si>
  <si>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</si>
  <si>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</si>
  <si>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</si>
  <si>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</si>
  <si>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</si>
  <si>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</si>
  <si>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</si>
  <si>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</si>
  <si>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</si>
  <si>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</si>
  <si>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</si>
  <si>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</si>
  <si>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</si>
  <si>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</si>
  <si>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</si>
  <si>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</si>
  <si>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</si>
  <si>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</si>
  <si>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</si>
  <si>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</si>
  <si>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</si>
  <si>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</si>
  <si>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</si>
  <si>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</si>
  <si>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</si>
  <si>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</si>
  <si>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</si>
  <si>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</si>
  <si>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</si>
  <si>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</si>
  <si>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</si>
  <si>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</si>
  <si>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</si>
  <si>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</si>
  <si>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</si>
  <si>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</si>
  <si>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</si>
  <si>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</si>
  <si>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</si>
  <si>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</si>
  <si>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</si>
  <si>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</si>
  <si>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</si>
  <si>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</si>
  <si>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</si>
  <si>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</si>
  <si>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</si>
  <si>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</si>
  <si>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</si>
  <si>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</si>
  <si>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</si>
  <si>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</si>
  <si>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</si>
  <si>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</si>
  <si>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</si>
  <si>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</si>
  <si>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</si>
  <si>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</si>
  <si>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</si>
  <si>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</si>
  <si>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</si>
  <si>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</si>
  <si>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</si>
  <si>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</si>
  <si>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</si>
  <si>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</si>
  <si>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</si>
  <si>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</si>
  <si>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</si>
  <si>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</si>
  <si>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</si>
  <si>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</si>
  <si>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</si>
  <si>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</si>
  <si>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</si>
  <si>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</si>
  <si>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</si>
  <si>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</si>
  <si>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</si>
  <si>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</si>
  <si>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</si>
  <si>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</si>
  <si>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</si>
  <si>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</si>
  <si>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</si>
  <si>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</si>
  <si>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</si>
  <si>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</si>
  <si>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</si>
  <si>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</si>
  <si>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</si>
  <si>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</si>
  <si>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</si>
  <si>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</si>
  <si>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</si>
  <si>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</si>
  <si>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</si>
  <si>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</si>
  <si>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</si>
  <si>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</si>
  <si>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</si>
  <si>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</si>
  <si>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</si>
  <si>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</si>
  <si>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</si>
  <si>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</si>
  <si>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</si>
  <si>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</si>
  <si>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</si>
  <si>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</si>
  <si>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</si>
  <si>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</si>
  <si>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</si>
  <si>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</si>
  <si>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</si>
  <si>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</si>
  <si>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</si>
  <si>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</si>
  <si>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</si>
  <si>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</si>
  <si>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</si>
  <si>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</si>
  <si>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</si>
  <si>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</si>
  <si>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</si>
  <si>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</si>
  <si>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</si>
  <si>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</si>
  <si>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</si>
  <si>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</si>
  <si>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</si>
  <si>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</si>
  <si>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</si>
  <si>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</si>
  <si>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</si>
  <si>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</si>
  <si>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</si>
  <si>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</si>
  <si>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</si>
  <si>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</si>
  <si>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</si>
  <si>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</si>
  <si>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</si>
  <si>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</si>
  <si>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</si>
  <si>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</si>
  <si>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</si>
  <si>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</si>
  <si>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</si>
  <si>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</si>
  <si>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</si>
  <si>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</si>
  <si>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</si>
  <si>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</si>
  <si>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</si>
  <si>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</si>
  <si>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</si>
  <si>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</si>
  <si>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</si>
  <si>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</si>
  <si>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</si>
  <si>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</si>
  <si>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</si>
  <si>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</si>
  <si>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</si>
  <si>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</si>
  <si>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</si>
  <si>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</si>
  <si>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</si>
  <si>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</si>
  <si>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</si>
  <si>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</si>
  <si>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</si>
  <si>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</si>
  <si>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</si>
  <si>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</si>
  <si>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</si>
  <si>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</si>
  <si>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</si>
  <si>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</si>
  <si>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</si>
  <si>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</si>
  <si>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</si>
  <si>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</si>
  <si>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</si>
  <si>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</si>
  <si>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</si>
  <si>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</si>
  <si>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</si>
  <si>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</si>
  <si>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</si>
  <si>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</si>
  <si>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</si>
  <si>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</si>
  <si>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</si>
  <si>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</si>
  <si>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</si>
  <si>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</si>
  <si>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</si>
  <si>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</si>
  <si>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</si>
  <si>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</si>
  <si>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</si>
  <si>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</si>
  <si>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</si>
  <si>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</si>
  <si>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</si>
  <si>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</si>
  <si>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</si>
  <si>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</si>
  <si>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</si>
  <si>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</si>
  <si>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</si>
  <si>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</si>
  <si>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</si>
  <si>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</si>
  <si>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</si>
  <si>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</si>
  <si>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</si>
  <si>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</si>
  <si>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</si>
  <si>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</si>
  <si>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</si>
  <si>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</si>
  <si>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</si>
  <si>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</si>
  <si>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</si>
  <si>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</si>
  <si>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</si>
  <si>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</si>
  <si>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</si>
  <si>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</si>
  <si>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</si>
  <si>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</si>
  <si>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</si>
  <si>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</si>
  <si>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</si>
  <si>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</si>
  <si>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</si>
  <si>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</si>
  <si>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</si>
  <si>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</si>
  <si>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</si>
  <si>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</si>
  <si>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</si>
  <si>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</si>
  <si>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</si>
  <si>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</si>
  <si>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</si>
  <si>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</si>
  <si>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</si>
  <si>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</si>
  <si>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</si>
  <si>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</si>
  <si>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</si>
  <si>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</si>
  <si>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</si>
  <si>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</si>
  <si>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</si>
  <si>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</si>
  <si>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</si>
  <si>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</si>
  <si>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</si>
  <si>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</si>
  <si>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</si>
  <si>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</si>
  <si>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</si>
  <si>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</si>
  <si>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</si>
  <si>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</si>
  <si>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</si>
  <si>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</si>
  <si>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</si>
  <si>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</si>
  <si>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</si>
  <si>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</si>
  <si>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</si>
  <si>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</si>
  <si>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</si>
  <si>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</si>
  <si>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</si>
  <si>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</si>
  <si>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</si>
  <si>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</si>
  <si>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</si>
  <si>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</si>
  <si>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</si>
  <si>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</si>
  <si>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</si>
  <si>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</si>
  <si>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</si>
  <si>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</si>
  <si>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</si>
  <si>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</si>
  <si>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</si>
  <si>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</si>
  <si>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</si>
  <si>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</si>
  <si>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</si>
  <si>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</si>
  <si>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</si>
  <si>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</si>
  <si>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</si>
  <si>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</si>
  <si>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</si>
  <si>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</si>
  <si>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</si>
  <si>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</si>
  <si>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</si>
  <si>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</si>
  <si>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</si>
  <si>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</si>
  <si>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</si>
  <si>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</si>
  <si>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</si>
  <si>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</si>
  <si>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</si>
  <si>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</si>
  <si>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</si>
  <si>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</si>
  <si>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</si>
  <si>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</si>
  <si>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</si>
  <si>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</si>
  <si>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</si>
  <si>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</si>
  <si>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</si>
  <si>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</si>
  <si>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</si>
  <si>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</si>
  <si>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</si>
  <si>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</si>
  <si>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</si>
  <si>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</si>
  <si>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</si>
  <si>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</si>
  <si>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</si>
  <si>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</si>
  <si>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</si>
  <si>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</si>
  <si>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</si>
  <si>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</si>
  <si>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</si>
  <si>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</si>
  <si>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</si>
  <si>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</si>
  <si>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</si>
  <si>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</si>
  <si>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</si>
  <si>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</si>
  <si>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</si>
  <si>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</si>
  <si>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</si>
  <si>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</si>
  <si>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</si>
  <si>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</si>
  <si>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</si>
  <si>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</si>
  <si>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</si>
  <si>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</si>
  <si>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</si>
  <si>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</si>
  <si>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</si>
  <si>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</si>
  <si>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</si>
  <si>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</si>
  <si>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</si>
  <si>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</si>
  <si>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</si>
  <si>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</si>
  <si>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</si>
  <si>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</si>
  <si>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</si>
  <si>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</si>
  <si>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</si>
  <si>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</si>
  <si>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</si>
  <si>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</si>
  <si>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</si>
  <si>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</si>
  <si>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</si>
  <si>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</si>
  <si>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</si>
  <si>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</si>
  <si>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</si>
  <si>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</si>
  <si>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</si>
  <si>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</si>
  <si>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</si>
  <si>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</si>
  <si>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</si>
  <si>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</si>
  <si>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</si>
  <si>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</si>
  <si>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</si>
  <si>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</si>
  <si>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</si>
  <si>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</si>
  <si>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</si>
  <si>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</si>
  <si>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</si>
  <si>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</si>
  <si>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</si>
  <si>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</si>
  <si>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</si>
  <si>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</si>
  <si>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</si>
  <si>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</si>
  <si>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</si>
  <si>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</si>
  <si>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</si>
  <si>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</si>
  <si>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</si>
  <si>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</si>
  <si>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</si>
  <si>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</si>
  <si>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</si>
  <si>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</si>
  <si>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</si>
  <si>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</si>
  <si>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</si>
  <si>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</si>
  <si>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</si>
  <si>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</si>
  <si>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</si>
  <si>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</si>
  <si>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</si>
  <si>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</si>
  <si>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</si>
  <si>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</si>
  <si>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</si>
  <si>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</si>
  <si>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</si>
  <si>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</si>
  <si>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</si>
  <si>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</si>
  <si>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</si>
  <si>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</si>
  <si>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</si>
  <si>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</si>
  <si>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</si>
  <si>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</si>
  <si>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</si>
  <si>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</si>
  <si>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</si>
  <si>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</si>
  <si>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</si>
  <si>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</si>
  <si>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</si>
  <si>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</si>
  <si>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</si>
  <si>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</si>
  <si>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</si>
  <si>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</si>
  <si>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</si>
  <si>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</si>
  <si>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</si>
  <si>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</si>
  <si>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</si>
  <si>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</si>
  <si>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</si>
  <si>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</si>
  <si>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</si>
  <si>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</si>
  <si>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</si>
  <si>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</si>
  <si>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</si>
  <si>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</si>
  <si>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</si>
  <si>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</si>
  <si>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</si>
  <si>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</si>
  <si>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</si>
  <si>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</si>
  <si>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</si>
  <si>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</si>
  <si>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</si>
  <si>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</si>
  <si>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</si>
  <si>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</si>
  <si>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</si>
  <si>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</si>
  <si>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</si>
  <si>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</si>
  <si>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</si>
  <si>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</si>
  <si>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</si>
  <si>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</si>
  <si>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</si>
  <si>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</si>
  <si>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</si>
  <si>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</si>
  <si>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</si>
  <si>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</si>
  <si>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</si>
  <si>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</si>
  <si>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</si>
  <si>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</si>
  <si>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</si>
  <si>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</si>
  <si>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</si>
  <si>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</si>
  <si>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</si>
  <si>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</si>
  <si>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</si>
  <si>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</si>
  <si>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</si>
  <si>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</si>
  <si>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</si>
  <si>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</si>
  <si>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</si>
  <si>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</si>
  <si>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</si>
  <si>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</si>
  <si>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</si>
  <si>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</si>
  <si>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</si>
  <si>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</si>
  <si>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</si>
  <si>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</si>
  <si>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</si>
  <si>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</si>
  <si>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</si>
  <si>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</si>
  <si>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</si>
  <si>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</si>
  <si>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</si>
  <si>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</si>
  <si>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</si>
  <si>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</si>
  <si>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</si>
  <si>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</si>
  <si>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</si>
  <si>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</si>
  <si>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</si>
  <si>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</si>
  <si>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</si>
  <si>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</si>
  <si>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</si>
  <si>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</si>
  <si>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</si>
  <si>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</si>
  <si>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</si>
  <si>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</si>
  <si>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</si>
  <si>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</si>
  <si>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</si>
  <si>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</si>
  <si>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</si>
  <si>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</si>
  <si>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</si>
  <si>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</si>
  <si>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</si>
  <si>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</si>
  <si>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</si>
  <si>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</si>
  <si>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</si>
  <si>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</si>
  <si>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</si>
  <si>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</si>
  <si>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</si>
  <si>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</si>
  <si>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</si>
  <si>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</si>
  <si>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</si>
  <si>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</si>
  <si>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</si>
  <si>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</si>
  <si>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</si>
  <si>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</si>
  <si>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</si>
  <si>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</si>
  <si>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</si>
  <si>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</si>
  <si>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</si>
  <si>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</si>
  <si>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</si>
  <si>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</si>
  <si>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</si>
  <si>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</si>
  <si>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</si>
  <si>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</si>
  <si>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</si>
  <si>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</si>
  <si>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</si>
  <si>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</si>
  <si>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</si>
  <si>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</si>
  <si>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</si>
  <si>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</si>
  <si>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</si>
  <si>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</si>
  <si>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</si>
  <si>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</si>
  <si>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</si>
  <si>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</si>
  <si>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</si>
  <si>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</si>
  <si>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</si>
  <si>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</si>
  <si>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</si>
  <si>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</si>
  <si>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</si>
  <si>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</si>
  <si>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</si>
  <si>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</si>
  <si>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</si>
  <si>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</si>
  <si>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</si>
  <si>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</si>
  <si>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</si>
  <si>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</si>
  <si>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</si>
  <si>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</si>
  <si>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</si>
  <si>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</si>
  <si>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</si>
  <si>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</si>
  <si>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</si>
  <si>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</si>
  <si>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</si>
  <si>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</si>
  <si>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</si>
  <si>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</si>
  <si>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</si>
  <si>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</si>
  <si>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</si>
  <si>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</si>
  <si>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</si>
  <si>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</si>
  <si>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</si>
  <si>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</si>
  <si>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</si>
  <si>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</si>
  <si>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</si>
  <si>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</si>
  <si>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</si>
  <si>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</si>
  <si>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</si>
  <si>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</si>
  <si>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</si>
  <si>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</si>
  <si>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</si>
  <si>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</si>
  <si>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</si>
  <si>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</si>
  <si>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</si>
  <si>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</si>
  <si>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</si>
  <si>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</si>
  <si>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</si>
  <si>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</si>
  <si>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</si>
  <si>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</si>
  <si>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</si>
  <si>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</si>
  <si>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</si>
  <si>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</si>
  <si>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</si>
  <si>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</si>
  <si>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</si>
  <si>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</si>
  <si>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</si>
  <si>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</si>
  <si>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</si>
  <si>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</si>
  <si>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</si>
  <si>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</si>
  <si>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</si>
  <si>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</si>
  <si>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</si>
  <si>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</si>
  <si>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</si>
  <si>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</si>
  <si>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</si>
  <si>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</si>
  <si>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</si>
  <si>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</si>
  <si>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</si>
  <si>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</si>
  <si>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</si>
  <si>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</si>
  <si>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</si>
  <si>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</si>
  <si>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</si>
  <si>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</si>
  <si>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</si>
  <si>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</si>
  <si>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</si>
  <si>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</si>
  <si>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</si>
  <si>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</si>
  <si>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</si>
  <si>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</si>
  <si>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</si>
  <si>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</si>
  <si>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</si>
  <si>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</si>
  <si>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</si>
  <si>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</si>
  <si>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</si>
  <si>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</si>
  <si>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</si>
  <si>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</si>
  <si>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</si>
  <si>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</si>
  <si>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</si>
  <si>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</si>
  <si>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</si>
  <si>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</si>
  <si>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</si>
  <si>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</si>
  <si>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</si>
  <si>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</si>
  <si>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</si>
  <si>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</si>
  <si>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</si>
  <si>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</si>
  <si>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</si>
  <si>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</si>
  <si>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</si>
  <si>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</si>
  <si>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</si>
  <si>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</si>
  <si>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</si>
  <si>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</si>
  <si>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</si>
  <si>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</si>
  <si>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</si>
  <si>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</si>
  <si>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</si>
  <si>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</si>
  <si>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</si>
  <si>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</si>
  <si>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</si>
  <si>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</si>
  <si>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</si>
  <si>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</si>
  <si>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</si>
  <si>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</si>
  <si>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</si>
  <si>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</si>
  <si>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</si>
  <si>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</si>
  <si>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</si>
  <si>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</si>
  <si>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</si>
  <si>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</si>
  <si>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</si>
  <si>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</si>
  <si>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</si>
  <si>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</si>
  <si>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</si>
  <si>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</si>
  <si>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</si>
  <si>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</si>
  <si>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</si>
  <si>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</si>
  <si>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</si>
  <si>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</si>
  <si>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</si>
  <si>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</si>
  <si>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</si>
  <si>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</si>
  <si>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</si>
  <si>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</si>
  <si>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</si>
  <si>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</si>
  <si>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</si>
  <si>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</si>
  <si>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</si>
  <si>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</si>
  <si>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</si>
  <si>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</si>
  <si>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</si>
  <si>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</si>
  <si>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</si>
  <si>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</si>
  <si>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</si>
  <si>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</si>
  <si>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</si>
  <si>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</si>
  <si>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</si>
  <si>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</si>
  <si>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</si>
  <si>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</si>
  <si>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</si>
  <si>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</si>
  <si>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</si>
  <si>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</si>
  <si>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</si>
  <si>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</si>
  <si>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</si>
  <si>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</si>
  <si>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</si>
  <si>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</si>
  <si>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</si>
  <si>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</si>
  <si>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</si>
  <si>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</si>
  <si>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</si>
  <si>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</si>
  <si>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</si>
  <si>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</si>
  <si>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</si>
  <si>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</si>
  <si>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</si>
  <si>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</si>
  <si>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</si>
  <si>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</si>
  <si>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</si>
  <si>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</si>
  <si>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</si>
  <si>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</si>
  <si>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</si>
  <si>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</si>
  <si>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</si>
  <si>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</si>
  <si>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</si>
  <si>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</si>
  <si>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</si>
  <si>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</si>
  <si>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</si>
  <si>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</si>
  <si>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</si>
  <si>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</si>
  <si>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</si>
  <si>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</si>
  <si>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</si>
  <si>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</si>
  <si>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</si>
  <si>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</si>
  <si>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</si>
  <si>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</si>
  <si>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</si>
  <si>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</si>
  <si>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</si>
  <si>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</si>
  <si>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</si>
  <si>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</si>
  <si>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</si>
  <si>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</si>
  <si>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</si>
  <si>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</si>
  <si>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</si>
  <si>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</si>
  <si>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</si>
  <si>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</si>
  <si>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</si>
  <si>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</si>
  <si>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</si>
  <si>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</si>
  <si>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</si>
  <si>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</si>
  <si>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</si>
  <si>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</si>
  <si>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</si>
  <si>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</si>
  <si>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</si>
  <si>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</si>
  <si>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</si>
  <si>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</si>
  <si>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</si>
  <si>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</si>
  <si>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</si>
  <si>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</si>
  <si>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</si>
  <si>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</si>
  <si>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</si>
  <si>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</si>
  <si>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</si>
  <si>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</si>
  <si>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</si>
  <si>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</si>
  <si>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</si>
  <si>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</si>
  <si>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</si>
  <si>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</si>
  <si>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</si>
  <si>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</si>
  <si>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</si>
  <si>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</si>
  <si>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</si>
  <si>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</si>
  <si>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</si>
  <si>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</si>
  <si>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</si>
  <si>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</si>
  <si>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</si>
  <si>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</si>
  <si>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</si>
  <si>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</si>
  <si>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</si>
  <si>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</si>
  <si>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</si>
  <si>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</si>
  <si>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</si>
  <si>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</si>
  <si>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</si>
  <si>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</si>
  <si>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</si>
  <si>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</si>
  <si>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</si>
  <si>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</si>
  <si>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</si>
  <si>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</si>
  <si>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</si>
  <si>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</si>
  <si>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</si>
  <si>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</si>
  <si>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</si>
  <si>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</si>
  <si>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</si>
  <si>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</si>
  <si>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</si>
  <si>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</si>
  <si>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</si>
  <si>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</si>
  <si>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</si>
  <si>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</si>
  <si>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</si>
  <si>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</si>
  <si>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</si>
  <si>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</si>
  <si>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</si>
  <si>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</si>
  <si>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</si>
  <si>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</si>
  <si>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</si>
  <si>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</si>
  <si>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</si>
  <si>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</si>
  <si>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</si>
  <si>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</si>
  <si>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</si>
  <si>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</si>
  <si>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</si>
  <si>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</si>
  <si>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</si>
  <si>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</si>
  <si>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</si>
  <si>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</si>
  <si>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</si>
  <si>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</si>
  <si>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</si>
  <si>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</si>
  <si>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</si>
  <si>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</si>
  <si>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</si>
  <si>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</si>
  <si>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</si>
  <si>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</si>
  <si>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</si>
  <si>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</si>
  <si>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</si>
  <si>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</si>
  <si>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</si>
  <si>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</si>
  <si>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</si>
  <si>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</si>
  <si>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</si>
  <si>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</si>
  <si>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</si>
  <si>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</si>
  <si>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</si>
  <si>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</si>
  <si>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</si>
  <si>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</si>
  <si>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</si>
  <si>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</si>
  <si>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</si>
  <si>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</si>
  <si>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</si>
  <si>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</si>
  <si>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</si>
  <si>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</si>
  <si>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</si>
  <si>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</si>
  <si>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</si>
  <si>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</si>
  <si>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</si>
  <si>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</si>
  <si>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</si>
  <si>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</si>
  <si>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</si>
  <si>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</si>
  <si>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</si>
  <si>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</si>
  <si>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</si>
  <si>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</si>
  <si>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</si>
  <si>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</si>
  <si>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</si>
  <si>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</si>
  <si>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</si>
  <si>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</si>
  <si>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</si>
  <si>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</si>
  <si>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</si>
  <si>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</si>
  <si>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</si>
  <si>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</si>
  <si>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</si>
  <si>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</si>
  <si>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</si>
  <si>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</si>
  <si>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</si>
  <si>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</si>
  <si>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</si>
  <si>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</si>
  <si>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</si>
  <si>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</si>
  <si>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</si>
  <si>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</si>
  <si>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</si>
  <si>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</si>
  <si>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</si>
  <si>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</si>
  <si>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</si>
  <si>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</si>
  <si>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</si>
  <si>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</si>
  <si>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</si>
  <si>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</si>
  <si>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</si>
  <si>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</si>
  <si>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</si>
  <si>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</si>
  <si>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</si>
  <si>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</si>
  <si>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</si>
  <si>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</si>
  <si>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</si>
  <si>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</si>
  <si>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</si>
  <si>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</si>
  <si>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</si>
  <si>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</si>
  <si>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</si>
  <si>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</si>
  <si>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</si>
  <si>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</si>
  <si>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</si>
  <si>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</si>
  <si>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</si>
  <si>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</si>
  <si>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</si>
  <si>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</si>
  <si>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</si>
  <si>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</si>
  <si>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</si>
  <si>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</si>
  <si>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</si>
  <si>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</si>
  <si>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</si>
  <si>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</si>
  <si>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</si>
  <si>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</si>
  <si>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</si>
  <si>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</si>
  <si>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</si>
  <si>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</si>
  <si>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</si>
  <si>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</si>
  <si>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</si>
  <si>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</si>
  <si>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</si>
  <si>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</si>
  <si>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</si>
  <si>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</si>
  <si>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</si>
  <si>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</si>
  <si>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</si>
  <si>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</si>
  <si>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</si>
  <si>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</si>
  <si>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</si>
  <si>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</si>
  <si>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</si>
  <si>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</si>
  <si>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</si>
  <si>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</si>
  <si>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</si>
  <si>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</si>
  <si>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</si>
  <si>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</si>
  <si>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</si>
  <si>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</si>
  <si>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</si>
  <si>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</si>
  <si>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</si>
  <si>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</si>
  <si>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</si>
  <si>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</si>
  <si>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</si>
  <si>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</si>
  <si>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</si>
  <si>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</si>
  <si>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</si>
  <si>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</si>
  <si>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</si>
  <si>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</si>
  <si>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</si>
  <si>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</si>
  <si>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</si>
  <si>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</si>
  <si>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</si>
  <si>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</si>
  <si>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</si>
  <si>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</si>
  <si>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</si>
  <si>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</si>
  <si>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</si>
  <si>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</si>
  <si>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</si>
  <si>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</si>
  <si>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</si>
  <si>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</si>
  <si>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</si>
  <si>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</si>
  <si>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</si>
  <si>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</si>
  <si>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</si>
  <si>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</si>
  <si>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</si>
  <si>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</si>
  <si>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</si>
  <si>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</si>
  <si>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</si>
  <si>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</si>
  <si>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</si>
  <si>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</si>
  <si>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</si>
  <si>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</si>
  <si>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</si>
  <si>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</si>
  <si>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</si>
  <si>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</si>
  <si>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</si>
  <si>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</si>
  <si>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</si>
  <si>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</si>
  <si>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</si>
  <si>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</si>
  <si>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</si>
  <si>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</si>
  <si>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</si>
  <si>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</si>
  <si>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</si>
  <si>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</si>
  <si>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</si>
  <si>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</si>
  <si>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</si>
  <si>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</si>
  <si>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</si>
  <si>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</si>
  <si>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</si>
  <si>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</si>
  <si>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</si>
  <si>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</si>
  <si>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</si>
  <si>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</si>
  <si>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</si>
  <si>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</si>
  <si>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</si>
  <si>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</si>
  <si>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</si>
  <si>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</si>
  <si>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</si>
  <si>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</si>
  <si>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</si>
  <si>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</si>
  <si>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</si>
  <si>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</si>
  <si>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</si>
  <si>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</si>
  <si>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</si>
  <si>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</si>
  <si>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</si>
  <si>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</si>
  <si>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</si>
  <si>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</si>
  <si>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</si>
  <si>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</si>
  <si>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</si>
  <si>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</si>
  <si>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</si>
  <si>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</si>
  <si>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</si>
  <si>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</si>
  <si>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</si>
  <si>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</si>
  <si>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</si>
  <si>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</si>
  <si>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</si>
  <si>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</si>
  <si>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</si>
  <si>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</si>
  <si>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</si>
  <si>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</si>
  <si>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</si>
  <si>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</si>
  <si>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</si>
  <si>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</si>
  <si>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</si>
  <si>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</si>
  <si>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</si>
  <si>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</si>
  <si>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</si>
  <si>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</si>
  <si>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</si>
  <si>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</si>
  <si>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</si>
  <si>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</si>
  <si>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</si>
  <si>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</si>
  <si>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</si>
  <si>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</si>
  <si>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</si>
  <si>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</si>
  <si>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</si>
  <si>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</si>
  <si>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</si>
  <si>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</si>
  <si>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</si>
  <si>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</si>
  <si>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</si>
  <si>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</si>
  <si>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</si>
  <si>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</si>
  <si>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</si>
  <si>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</si>
  <si>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</si>
  <si>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</si>
  <si>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</si>
  <si>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</si>
  <si>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</si>
  <si>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</si>
  <si>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</si>
  <si>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</si>
  <si>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</si>
  <si>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</si>
  <si>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</si>
  <si>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</si>
  <si>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</si>
  <si>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</si>
  <si>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</si>
  <si>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</si>
  <si>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</si>
  <si>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</si>
  <si>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</si>
  <si>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</si>
  <si>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</si>
  <si>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</si>
  <si>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</si>
  <si>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</si>
  <si>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</si>
  <si>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</si>
  <si>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</si>
  <si>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</si>
  <si>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</si>
  <si>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</si>
  <si>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</si>
  <si>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</si>
  <si>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</si>
  <si>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</si>
  <si>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</si>
  <si>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</si>
  <si>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</si>
  <si>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</si>
  <si>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</si>
  <si>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</si>
  <si>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</si>
  <si>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</si>
  <si>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</si>
  <si>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</si>
  <si>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</si>
  <si>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</si>
  <si>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</si>
  <si>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</si>
  <si>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</si>
  <si>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</si>
  <si>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</si>
  <si>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</si>
  <si>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</si>
  <si>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</si>
  <si>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</si>
  <si>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</si>
  <si>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</si>
  <si>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</si>
  <si>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</si>
  <si>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</si>
  <si>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</si>
  <si>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</si>
  <si>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</si>
  <si>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</si>
  <si>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</si>
  <si>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</si>
  <si>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</si>
  <si>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</si>
  <si>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</si>
  <si>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</si>
  <si>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</si>
  <si>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</si>
  <si>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</si>
  <si>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</si>
  <si>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</si>
  <si>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</si>
  <si>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</si>
  <si>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</si>
  <si>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</si>
  <si>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</si>
  <si>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</si>
  <si>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</si>
  <si>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</si>
  <si>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</si>
  <si>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</si>
  <si>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</si>
  <si>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</si>
  <si>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</si>
  <si>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</si>
  <si>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</si>
  <si>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</si>
  <si>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</si>
  <si>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</si>
  <si>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</si>
  <si>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</si>
  <si>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</si>
  <si>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</si>
  <si>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</si>
  <si>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</si>
  <si>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</si>
  <si>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</si>
  <si>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</si>
  <si>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</si>
  <si>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</si>
  <si>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</si>
  <si>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</si>
  <si>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</si>
  <si>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</si>
  <si>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</si>
  <si>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</si>
  <si>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</si>
  <si>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</si>
  <si>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</si>
  <si>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</si>
  <si>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</si>
  <si>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</si>
  <si>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</si>
  <si>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</si>
  <si>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</si>
  <si>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</si>
  <si>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</si>
  <si>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</si>
  <si>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</si>
  <si>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</si>
  <si>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</si>
  <si>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</si>
  <si>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</si>
  <si>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</si>
  <si>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</si>
  <si>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</si>
  <si>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</si>
  <si>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</si>
  <si>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</si>
  <si>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</si>
  <si>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</si>
  <si>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</si>
  <si>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</si>
  <si>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</si>
  <si>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</si>
  <si>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</si>
  <si>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</si>
  <si>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</si>
  <si>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</si>
  <si>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</si>
  <si>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</si>
  <si>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</si>
  <si>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</si>
  <si>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</si>
  <si>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</si>
  <si>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</si>
  <si>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</si>
  <si>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</si>
  <si>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</si>
  <si>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</si>
  <si>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</si>
  <si>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</si>
  <si>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</si>
  <si>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</si>
  <si>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</si>
  <si>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</si>
  <si>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</si>
  <si>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</si>
  <si>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</si>
  <si>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</si>
  <si>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</si>
  <si>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</si>
  <si>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</si>
  <si>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</si>
  <si>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</si>
  <si>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</si>
  <si>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</si>
  <si>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</si>
  <si>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</si>
  <si>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</si>
  <si>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</si>
  <si>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</si>
  <si>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</si>
  <si>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</si>
  <si>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</si>
  <si>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</si>
  <si>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</si>
  <si>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</si>
  <si>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</si>
  <si>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</si>
  <si>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</si>
  <si>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</si>
  <si>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</si>
  <si>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</si>
  <si>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</si>
  <si>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</si>
  <si>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</si>
  <si>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</si>
  <si>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</si>
  <si>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</si>
  <si>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</si>
  <si>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</si>
  <si>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</si>
  <si>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</si>
  <si>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</si>
  <si>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</si>
  <si>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</si>
  <si>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</si>
  <si>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</si>
  <si>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</si>
  <si>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</si>
  <si>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</si>
  <si>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</si>
  <si>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</si>
  <si>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</si>
  <si>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</si>
  <si>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</si>
  <si>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</si>
  <si>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</si>
  <si>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</si>
  <si>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</si>
  <si>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</si>
  <si>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</si>
  <si>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</si>
  <si>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</si>
  <si>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</si>
  <si>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</si>
  <si>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</si>
  <si>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</si>
  <si>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</si>
  <si>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</si>
  <si>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</si>
  <si>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</si>
  <si>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</si>
  <si>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</si>
  <si>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</si>
  <si>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</si>
  <si>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</si>
  <si>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</si>
  <si>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</si>
  <si>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</si>
  <si>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</si>
  <si>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</si>
  <si>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</si>
  <si>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</si>
  <si>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</si>
  <si>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</si>
  <si>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</si>
  <si>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</si>
  <si>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</si>
  <si>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</si>
  <si>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</si>
  <si>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</si>
  <si>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</si>
  <si>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</si>
  <si>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</si>
  <si>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</si>
  <si>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</si>
  <si>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</si>
  <si>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</si>
  <si>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</si>
  <si>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</si>
  <si>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</si>
  <si>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</si>
  <si>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</si>
  <si>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</si>
  <si>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</si>
  <si>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</si>
  <si>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</si>
  <si>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</si>
  <si>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</si>
  <si>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</si>
  <si>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</si>
  <si>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</si>
  <si>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</si>
  <si>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</si>
  <si>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</si>
  <si>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</si>
  <si>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</si>
  <si>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</si>
  <si>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</si>
  <si>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</si>
  <si>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</si>
  <si>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</si>
  <si>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</si>
  <si>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</si>
  <si>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</si>
  <si>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</si>
  <si>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</si>
  <si>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</si>
  <si>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</si>
  <si>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</si>
  <si>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</si>
  <si>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</si>
  <si>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</si>
  <si>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</si>
  <si>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</si>
  <si>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</si>
  <si>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</si>
  <si>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</si>
  <si>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</si>
  <si>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</si>
  <si>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</si>
  <si>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</si>
  <si>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</si>
  <si>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</si>
  <si>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</si>
  <si>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</si>
  <si>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</si>
  <si>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</si>
  <si>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</si>
  <si>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</si>
  <si>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</si>
  <si>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</si>
  <si>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</si>
  <si>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</si>
  <si>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</si>
  <si>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</si>
  <si>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</si>
  <si>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</si>
  <si>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</si>
  <si>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</si>
  <si>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</si>
  <si>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</si>
  <si>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</si>
  <si>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</si>
  <si>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</si>
  <si>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</si>
  <si>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</si>
  <si>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</si>
  <si>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</si>
  <si>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</si>
  <si>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</si>
  <si>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</si>
  <si>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</si>
  <si>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</si>
  <si>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</si>
  <si>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</si>
  <si>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</si>
  <si>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</si>
  <si>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</si>
  <si>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</si>
  <si>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</si>
  <si>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</si>
  <si>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</si>
  <si>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</si>
  <si>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</si>
  <si>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</si>
  <si>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</si>
  <si>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</si>
  <si>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</si>
  <si>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</si>
  <si>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</si>
  <si>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</si>
  <si>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</si>
  <si>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</si>
  <si>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</si>
  <si>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</si>
  <si>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</si>
  <si>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</si>
  <si>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</si>
  <si>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</si>
  <si>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</si>
  <si>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</si>
  <si>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</si>
  <si>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</si>
  <si>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</si>
  <si>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</si>
  <si>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</si>
  <si>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</si>
  <si>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</si>
  <si>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</si>
  <si>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</si>
  <si>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</si>
  <si>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</si>
  <si>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</si>
  <si>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</si>
  <si>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</si>
  <si>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</si>
  <si>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</si>
  <si>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</si>
  <si>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</si>
  <si>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</si>
  <si>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</si>
  <si>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</si>
  <si>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</si>
  <si>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</si>
  <si>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</si>
  <si>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</si>
  <si>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</si>
  <si>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</si>
  <si>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</si>
  <si>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</si>
  <si>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</si>
  <si>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</si>
  <si>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</si>
  <si>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</si>
  <si>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</si>
  <si>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</si>
  <si>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</si>
  <si>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</si>
  <si>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</si>
  <si>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</si>
  <si>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</si>
  <si>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</si>
  <si>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</si>
  <si>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</si>
  <si>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</si>
  <si>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</si>
  <si>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</si>
  <si>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</si>
  <si>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</si>
  <si>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</si>
  <si>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</si>
  <si>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</si>
  <si>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</si>
  <si>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</si>
  <si>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</si>
  <si>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</si>
  <si>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</si>
  <si>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</si>
  <si>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</si>
  <si>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</si>
  <si>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</si>
  <si>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</si>
  <si>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</si>
  <si>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</si>
  <si>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</si>
  <si>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</si>
  <si>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</si>
  <si>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</si>
  <si>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</si>
  <si>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</si>
  <si>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</si>
  <si>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</si>
  <si>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</si>
  <si>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</si>
  <si>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</si>
  <si>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</si>
  <si>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</si>
  <si>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</si>
  <si>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</si>
  <si>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</si>
  <si>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</si>
  <si>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</si>
  <si>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</si>
  <si>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</si>
  <si>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</si>
  <si>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</si>
  <si>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</si>
  <si>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</si>
  <si>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</si>
  <si>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</si>
  <si>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</si>
  <si>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</si>
  <si>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</si>
  <si>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</si>
  <si>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</si>
  <si>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</si>
  <si>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</si>
  <si>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</si>
  <si>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</si>
  <si>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</si>
  <si>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</si>
  <si>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</si>
  <si>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</si>
  <si>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</si>
  <si>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</si>
  <si>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</si>
  <si>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</si>
  <si>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</si>
  <si>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</si>
  <si>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</si>
  <si>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</si>
  <si>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</si>
  <si>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</si>
  <si>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</si>
  <si>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</si>
  <si>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</si>
  <si>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</si>
  <si>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</si>
  <si>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</si>
  <si>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</si>
  <si>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</si>
  <si>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</si>
  <si>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</si>
  <si>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</si>
  <si>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</si>
  <si>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</si>
  <si>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</si>
  <si>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</si>
  <si>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</si>
  <si>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</si>
  <si>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</si>
  <si>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</si>
  <si>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</si>
  <si>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</si>
  <si>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</si>
  <si>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</si>
  <si>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</si>
  <si>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</si>
  <si>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</si>
  <si>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</si>
  <si>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</si>
  <si>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</si>
  <si>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</si>
  <si>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</si>
  <si>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</si>
  <si>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</si>
  <si>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</si>
  <si>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</si>
  <si>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</si>
  <si>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</si>
  <si>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</si>
  <si>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</si>
  <si>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</si>
  <si>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</si>
  <si>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</si>
  <si>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</si>
  <si>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</si>
  <si>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</si>
  <si>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</si>
  <si>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</si>
  <si>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</si>
  <si>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</si>
  <si>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</si>
  <si>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</si>
  <si>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</si>
  <si>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</si>
  <si>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</si>
  <si>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</si>
  <si>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</si>
  <si>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</si>
  <si>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</si>
  <si>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</si>
  <si>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</si>
  <si>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</si>
  <si>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</si>
  <si>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</si>
  <si>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</si>
  <si>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</si>
  <si>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</si>
  <si>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</si>
  <si>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</si>
  <si>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</si>
  <si>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</si>
  <si>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</si>
  <si>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</si>
  <si>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</si>
  <si>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</si>
  <si>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</si>
  <si>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</si>
  <si>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</si>
  <si>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</si>
  <si>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</si>
  <si>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</si>
  <si>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</si>
  <si>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</si>
  <si>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</si>
  <si>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</si>
  <si>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</si>
  <si>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</si>
  <si>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</si>
  <si>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</si>
  <si>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</si>
  <si>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</si>
  <si>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</si>
  <si>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</si>
  <si>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</si>
  <si>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</si>
  <si>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</si>
  <si>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</si>
  <si>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</si>
  <si>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</si>
  <si>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</si>
  <si>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</si>
  <si>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</si>
  <si>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</si>
  <si>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</si>
  <si>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</si>
  <si>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</si>
  <si>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</si>
  <si>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</si>
  <si>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</si>
  <si>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</si>
  <si>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</si>
  <si>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</si>
  <si>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</si>
  <si>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</si>
  <si>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</si>
  <si>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</si>
  <si>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</si>
  <si>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</si>
  <si>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</si>
  <si>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</si>
  <si>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</si>
  <si>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</si>
  <si>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</si>
  <si>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</si>
  <si>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</si>
  <si>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</si>
  <si>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</si>
  <si>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</si>
  <si>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</si>
  <si>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</si>
  <si>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</si>
  <si>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</si>
  <si>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</si>
  <si>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</si>
  <si>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</si>
  <si>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</si>
  <si>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</si>
  <si>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</si>
  <si>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</si>
  <si>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</si>
  <si>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</si>
  <si>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</si>
  <si>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</si>
  <si>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</si>
  <si>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</si>
  <si>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</si>
  <si>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</si>
  <si>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</si>
  <si>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</si>
  <si>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</si>
  <si>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</si>
  <si>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</si>
  <si>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</si>
  <si>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</si>
  <si>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</si>
  <si>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</si>
  <si>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</si>
  <si>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</si>
  <si>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</si>
  <si>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</si>
  <si>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</si>
  <si>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</si>
  <si>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</si>
  <si>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</si>
  <si>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</si>
  <si>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</si>
  <si>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</si>
  <si>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</si>
  <si>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</si>
  <si>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</si>
  <si>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</si>
  <si>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</si>
  <si>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</si>
  <si>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</si>
  <si>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</si>
  <si>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</si>
  <si>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</si>
  <si>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</si>
  <si>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</si>
  <si>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</si>
  <si>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</si>
  <si>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</si>
  <si>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</si>
  <si>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</si>
  <si>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</si>
  <si>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</si>
  <si>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</si>
  <si>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</si>
  <si>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</si>
  <si>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</si>
  <si>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</si>
  <si>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</si>
  <si>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</si>
  <si>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</si>
  <si>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</si>
  <si>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</si>
  <si>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</si>
  <si>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</si>
  <si>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</si>
  <si>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</si>
  <si>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</si>
  <si>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</si>
  <si>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</si>
  <si>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</si>
  <si>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</si>
  <si>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</si>
  <si>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</si>
  <si>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</si>
  <si>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</si>
  <si>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</si>
  <si>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</si>
  <si>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</si>
  <si>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</si>
  <si>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</si>
  <si>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</si>
  <si>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</si>
  <si>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</si>
  <si>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</si>
  <si>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</si>
  <si>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</si>
  <si>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</si>
  <si>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</si>
  <si>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</si>
  <si>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</si>
  <si>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</si>
  <si>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</si>
  <si>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</si>
  <si>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</si>
  <si>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</si>
  <si>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</si>
  <si>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</si>
  <si>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</si>
  <si>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</si>
  <si>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</si>
  <si>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</si>
  <si>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</si>
  <si>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</si>
  <si>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</si>
  <si>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</si>
  <si>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</si>
  <si>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</si>
  <si>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</si>
  <si>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</si>
  <si>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</si>
  <si>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</si>
  <si>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</si>
  <si>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</si>
  <si>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</si>
  <si>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</si>
  <si>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</si>
  <si>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</si>
  <si>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</si>
  <si>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</si>
  <si>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</si>
  <si>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</si>
  <si>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</si>
  <si>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</si>
  <si>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</si>
  <si>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</si>
  <si>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</si>
  <si>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</si>
  <si>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</si>
  <si>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</si>
  <si>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</si>
  <si>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</si>
  <si>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</si>
  <si>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</si>
  <si>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</si>
  <si>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</si>
  <si>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</si>
  <si>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</si>
  <si>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</si>
  <si>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</si>
  <si>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</si>
  <si>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</si>
  <si>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</si>
  <si>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</si>
  <si>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</si>
  <si>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</si>
  <si>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</si>
  <si>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</si>
  <si>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</si>
  <si>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</si>
  <si>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</si>
  <si>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</si>
  <si>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</si>
  <si>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</si>
  <si>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</si>
  <si>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</si>
  <si>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</si>
  <si>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</si>
  <si>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</si>
  <si>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</si>
  <si>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</si>
  <si>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</si>
  <si>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</si>
  <si>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</si>
  <si>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</si>
  <si>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</si>
  <si>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</si>
  <si>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</si>
  <si>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</si>
  <si>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</si>
  <si>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</si>
  <si>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</si>
  <si>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</si>
  <si>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</si>
  <si>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</si>
  <si>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</si>
  <si>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</si>
  <si>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</si>
  <si>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</si>
  <si>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</si>
  <si>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</si>
  <si>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</si>
  <si>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</si>
  <si>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</si>
  <si>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</si>
  <si>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</si>
  <si>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</si>
  <si>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</si>
  <si>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</si>
  <si>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</si>
  <si>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</si>
  <si>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</si>
  <si>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</si>
  <si>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</si>
  <si>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</si>
  <si>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</si>
  <si>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</si>
  <si>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</si>
  <si>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</si>
  <si>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</si>
  <si>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</si>
  <si>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</si>
  <si>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</si>
  <si>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</si>
  <si>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</si>
  <si>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</si>
  <si>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</si>
  <si>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</si>
  <si>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</si>
  <si>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</si>
  <si>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</si>
  <si>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</si>
  <si>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</si>
  <si>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</si>
  <si>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</si>
  <si>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</si>
  <si>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</si>
  <si>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</si>
  <si>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</si>
  <si>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</si>
  <si>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</si>
  <si>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</si>
  <si>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</si>
  <si>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</si>
  <si>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</si>
  <si>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</si>
  <si>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</si>
  <si>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</si>
  <si>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</si>
  <si>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</si>
  <si>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</si>
  <si>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</si>
  <si>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</si>
  <si>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</si>
  <si>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</si>
  <si>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</si>
  <si>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</si>
  <si>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</si>
  <si>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</si>
  <si>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</si>
  <si>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</si>
  <si>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</si>
  <si>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</si>
  <si>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</si>
  <si>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</si>
  <si>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</si>
  <si>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</si>
  <si>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</si>
  <si>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</si>
  <si>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</si>
  <si>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</si>
  <si>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</si>
  <si>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</si>
  <si>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</si>
  <si>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</si>
  <si>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</si>
  <si>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</si>
  <si>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</si>
  <si>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</si>
  <si>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</si>
  <si>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</si>
  <si>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</si>
  <si>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</si>
  <si>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</si>
  <si>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</si>
  <si>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</si>
  <si>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</si>
  <si>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</si>
  <si>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</si>
  <si>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</si>
  <si>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</si>
  <si>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</si>
  <si>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</si>
  <si>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</si>
  <si>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</si>
  <si>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</si>
  <si>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</si>
  <si>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</si>
  <si>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</si>
  <si>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</si>
  <si>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</si>
  <si>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</si>
  <si>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</si>
  <si>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</si>
  <si>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</si>
  <si>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</si>
  <si>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</si>
  <si>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</si>
  <si>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</si>
  <si>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</si>
  <si>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</si>
  <si>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</si>
  <si>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</si>
  <si>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</si>
  <si>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</si>
  <si>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</si>
  <si>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</si>
  <si>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</si>
  <si>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</si>
  <si>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</si>
  <si>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</si>
  <si>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</si>
  <si>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</si>
  <si>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</si>
  <si>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</si>
  <si>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</si>
  <si>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</si>
  <si>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</si>
  <si>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</si>
  <si>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</si>
  <si>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</si>
  <si>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</si>
  <si>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</si>
  <si>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</si>
  <si>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</si>
  <si>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</si>
  <si>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</si>
  <si>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</si>
  <si>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</si>
  <si>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</si>
  <si>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</si>
  <si>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</si>
  <si>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</si>
  <si>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</si>
  <si>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</si>
  <si>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</si>
  <si>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</si>
  <si>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</si>
  <si>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</si>
  <si>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</si>
  <si>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</si>
  <si>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</si>
  <si>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</si>
  <si>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</si>
  <si>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</si>
  <si>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</si>
  <si>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</si>
  <si>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</si>
  <si>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</si>
  <si>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</si>
  <si>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</si>
  <si>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</si>
  <si>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</si>
  <si>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</si>
  <si>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</si>
  <si>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</si>
  <si>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</si>
  <si>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</si>
  <si>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</si>
  <si>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</si>
  <si>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</si>
  <si>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</si>
  <si>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</si>
  <si>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</si>
  <si>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</si>
  <si>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</si>
  <si>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</si>
  <si>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</si>
  <si>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</si>
  <si>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</si>
  <si>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</si>
  <si>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</si>
  <si>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</si>
  <si>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</si>
  <si>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</si>
  <si>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</si>
  <si>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</si>
  <si>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</si>
  <si>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</si>
  <si>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</si>
  <si>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</si>
  <si>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</si>
  <si>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</si>
  <si>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</si>
  <si>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</si>
  <si>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</si>
  <si>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</si>
  <si>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</si>
  <si>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</si>
  <si>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</si>
  <si>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</si>
  <si>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</si>
  <si>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</si>
  <si>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</si>
  <si>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</si>
  <si>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</si>
  <si>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</si>
  <si>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</si>
  <si>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</si>
  <si>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</si>
  <si>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</si>
  <si>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</si>
  <si>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</si>
  <si>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</si>
  <si>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</si>
  <si>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</si>
  <si>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</si>
  <si>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</si>
  <si>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</si>
  <si>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</si>
  <si>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</si>
  <si>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</si>
  <si>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</si>
  <si>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</si>
  <si>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</si>
  <si>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</si>
  <si>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</si>
  <si>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</si>
  <si>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</si>
  <si>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</si>
  <si>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</si>
  <si>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</si>
  <si>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</si>
  <si>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</si>
  <si>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</si>
  <si>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</si>
  <si>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</si>
  <si>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</si>
  <si>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</si>
  <si>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</si>
  <si>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</si>
  <si>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</si>
  <si>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</si>
  <si>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</si>
  <si>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</si>
  <si>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</si>
  <si>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</si>
  <si>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</si>
  <si>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</si>
  <si>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</si>
  <si>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</si>
  <si>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</si>
  <si>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</si>
  <si>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</si>
  <si>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</si>
  <si>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</si>
  <si>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</si>
  <si>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</si>
  <si>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</si>
  <si>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</si>
  <si>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</si>
  <si>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</si>
  <si>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</si>
  <si>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</si>
  <si>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</si>
  <si>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</si>
  <si>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</si>
  <si>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</si>
  <si>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</si>
  <si>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</si>
  <si>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</si>
  <si>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</si>
  <si>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</si>
  <si>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</si>
  <si>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</si>
  <si>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</si>
  <si>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</si>
  <si>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</si>
  <si>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</si>
  <si>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</si>
  <si>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</si>
  <si>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</si>
  <si>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</si>
  <si>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</si>
  <si>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</si>
  <si>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</si>
  <si>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</si>
  <si>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</si>
  <si>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</si>
  <si>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</si>
  <si>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</si>
  <si>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</si>
  <si>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</si>
  <si>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</si>
  <si>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</si>
  <si>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</si>
  <si>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</si>
  <si>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</si>
  <si>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</si>
  <si>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</si>
  <si>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</si>
  <si>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</si>
  <si>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</si>
  <si>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</si>
  <si>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</si>
  <si>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</si>
  <si>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</si>
  <si>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</si>
  <si>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</si>
  <si>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</si>
  <si>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</si>
  <si>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</si>
  <si>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</si>
  <si>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</si>
  <si>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</si>
  <si>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</si>
  <si>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</si>
  <si>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</si>
  <si>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</si>
  <si>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</si>
  <si>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</si>
  <si>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</si>
  <si>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</si>
  <si>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</si>
  <si>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</si>
  <si>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</si>
  <si>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</si>
  <si>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</si>
  <si>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</si>
  <si>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</si>
  <si>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</si>
  <si>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</si>
  <si>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</si>
  <si>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</si>
  <si>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</si>
  <si>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</si>
  <si>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</si>
  <si>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</si>
  <si>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</si>
  <si>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</si>
  <si>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</si>
  <si>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</si>
  <si>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</si>
  <si>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</si>
  <si>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</si>
  <si>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</si>
  <si>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</si>
  <si>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</si>
  <si>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</si>
  <si>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</si>
  <si>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</si>
  <si>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</si>
  <si>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</si>
  <si>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</si>
  <si>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</si>
  <si>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</si>
  <si>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</si>
  <si>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</si>
  <si>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</si>
  <si>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</si>
  <si>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</si>
  <si>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</si>
  <si>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</si>
  <si>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</si>
  <si>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</si>
  <si>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</si>
  <si>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</si>
  <si>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</si>
  <si>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</si>
  <si>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</si>
  <si>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</si>
  <si>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</si>
  <si>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</si>
  <si>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</si>
  <si>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</si>
  <si>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</si>
  <si>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</si>
  <si>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</si>
  <si>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</si>
  <si>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</si>
  <si>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</si>
  <si>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</si>
  <si>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</si>
  <si>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</si>
  <si>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</si>
  <si>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</si>
  <si>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</si>
  <si>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</si>
  <si>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</si>
  <si>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</si>
  <si>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</si>
  <si>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</si>
  <si>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</si>
  <si>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</si>
  <si>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</si>
  <si>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</si>
  <si>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</si>
  <si>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</si>
  <si>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</si>
  <si>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</si>
  <si>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</si>
  <si>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</si>
  <si>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</si>
  <si>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</si>
  <si>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</si>
  <si>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</si>
  <si>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</si>
  <si>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</si>
  <si>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</si>
  <si>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</si>
  <si>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</si>
  <si>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</si>
  <si>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</si>
  <si>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</si>
  <si>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</si>
  <si>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</si>
  <si>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</si>
  <si>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</si>
  <si>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</si>
  <si>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</si>
  <si>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</si>
  <si>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</si>
  <si>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</si>
  <si>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</si>
  <si>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</si>
  <si>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</si>
  <si>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</si>
  <si>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</si>
  <si>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</si>
  <si>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</si>
  <si>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</si>
  <si>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</si>
  <si>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</si>
  <si>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</si>
  <si>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</si>
  <si>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</si>
  <si>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</si>
  <si>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</si>
  <si>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</si>
  <si>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</si>
  <si>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</si>
  <si>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</si>
  <si>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</si>
  <si>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</si>
  <si>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</si>
  <si>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</si>
  <si>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</si>
  <si>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</si>
  <si>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</si>
  <si>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</si>
  <si>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</si>
  <si>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</si>
  <si>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</si>
  <si>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</si>
  <si>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</si>
  <si>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</si>
  <si>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</si>
  <si>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</si>
  <si>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</si>
  <si>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</si>
  <si>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</si>
  <si>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</si>
  <si>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</si>
  <si>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</si>
  <si>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</si>
  <si>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</si>
  <si>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</si>
  <si>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</si>
  <si>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</si>
  <si>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</si>
  <si>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</si>
  <si>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</si>
  <si>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</si>
  <si>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</si>
  <si>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</si>
  <si>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</si>
  <si>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</si>
  <si>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</si>
  <si>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</si>
  <si>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</si>
  <si>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</si>
  <si>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</si>
  <si>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</si>
  <si>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</si>
  <si>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</si>
  <si>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</si>
  <si>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</si>
  <si>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</si>
  <si>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</si>
  <si>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</si>
  <si>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</si>
  <si>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</si>
  <si>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</si>
  <si>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</si>
  <si>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</si>
  <si>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</si>
  <si>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</si>
  <si>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</si>
  <si>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</si>
  <si>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</si>
  <si>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</si>
  <si>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</si>
  <si>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</si>
  <si>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</si>
  <si>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</si>
  <si>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</si>
  <si>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</si>
  <si>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</si>
  <si>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</si>
  <si>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</si>
  <si>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</si>
  <si>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</si>
  <si>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</si>
  <si>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</si>
  <si>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</si>
  <si>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</si>
  <si>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</si>
  <si>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</si>
  <si>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</si>
  <si>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</si>
  <si>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</si>
  <si>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</si>
  <si>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</si>
  <si>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</si>
  <si>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</si>
  <si>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</si>
  <si>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</si>
  <si>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</si>
  <si>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</si>
  <si>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</si>
  <si>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</si>
  <si>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</si>
  <si>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</si>
  <si>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</si>
  <si>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</si>
  <si>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</si>
  <si>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</si>
  <si>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</si>
  <si>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</si>
  <si>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</si>
  <si>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</si>
  <si>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</si>
  <si>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</si>
  <si>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</si>
  <si>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</si>
  <si>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</si>
  <si>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</si>
  <si>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</si>
  <si>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</si>
  <si>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</si>
  <si>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</si>
  <si>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</si>
  <si>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</si>
  <si>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</si>
  <si>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</si>
  <si>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</si>
  <si>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</si>
  <si>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</si>
  <si>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</si>
  <si>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</si>
  <si>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</si>
  <si>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</si>
  <si>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</si>
  <si>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</si>
  <si>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</si>
  <si>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</si>
  <si>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</si>
  <si>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</si>
  <si>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</si>
  <si>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</si>
  <si>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</si>
  <si>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</si>
  <si>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</si>
  <si>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</si>
  <si>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</si>
  <si>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</si>
  <si>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</si>
  <si>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</si>
  <si>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</si>
  <si>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</si>
  <si>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</si>
  <si>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</si>
  <si>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</si>
  <si>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</si>
  <si>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</si>
  <si>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</si>
  <si>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</si>
  <si>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</si>
  <si>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</si>
  <si>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</si>
  <si>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</si>
  <si>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</si>
  <si>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</si>
  <si>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</si>
  <si>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</si>
  <si>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</si>
  <si>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</si>
  <si>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</si>
  <si>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</si>
  <si>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</si>
  <si>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</si>
  <si>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</si>
  <si>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</si>
  <si>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</si>
  <si>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</si>
  <si>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</si>
  <si>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</si>
  <si>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</si>
  <si>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</si>
  <si>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</si>
  <si>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</si>
  <si>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</si>
  <si>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</si>
  <si>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</si>
  <si>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</si>
  <si>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</si>
  <si>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</si>
  <si>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</si>
  <si>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</si>
  <si>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</si>
  <si>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</si>
  <si>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</si>
  <si>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</si>
  <si>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</si>
  <si>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</si>
  <si>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</si>
  <si>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</si>
  <si>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</si>
  <si>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</si>
  <si>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</si>
  <si>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</si>
  <si>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</si>
  <si>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</si>
  <si>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</si>
  <si>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</si>
  <si>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</si>
  <si>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</si>
  <si>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</si>
  <si>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</si>
  <si>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</si>
  <si>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</si>
  <si>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</si>
  <si>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</si>
  <si>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</si>
  <si>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</si>
  <si>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</si>
  <si>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</si>
  <si>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</si>
  <si>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</si>
  <si>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</si>
  <si>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</si>
  <si>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</si>
  <si>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</si>
  <si>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</si>
  <si>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</si>
  <si>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</si>
  <si>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</si>
  <si>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</si>
  <si>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</si>
  <si>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</si>
  <si>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</si>
  <si>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</si>
  <si>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</si>
  <si>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</si>
  <si>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</si>
  <si>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</si>
  <si>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</si>
  <si>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</si>
  <si>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</si>
  <si>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</si>
  <si>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</si>
  <si>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</si>
  <si>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</si>
  <si>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</si>
  <si>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</si>
  <si>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</si>
  <si>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</si>
  <si>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</si>
  <si>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</si>
  <si>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</si>
  <si>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</si>
  <si>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</si>
  <si>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</si>
  <si>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</si>
  <si>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</si>
  <si>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</si>
  <si>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</si>
  <si>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</si>
  <si>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</si>
  <si>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</si>
  <si>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</si>
  <si>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</si>
  <si>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</si>
  <si>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</si>
  <si>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</si>
  <si>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</si>
  <si>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</si>
  <si>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</si>
  <si>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</si>
  <si>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</si>
  <si>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</si>
  <si>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</si>
  <si>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</si>
  <si>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</si>
  <si>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</si>
  <si>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</si>
  <si>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</si>
  <si>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</si>
  <si>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</si>
  <si>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</si>
  <si>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</si>
  <si>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</si>
  <si>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</si>
  <si>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</si>
  <si>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</si>
  <si>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</si>
  <si>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</si>
  <si>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</si>
  <si>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</si>
  <si>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</si>
  <si>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</si>
  <si>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</si>
  <si>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</si>
  <si>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</si>
  <si>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</si>
  <si>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</si>
  <si>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</si>
  <si>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</si>
  <si>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</si>
  <si>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</si>
  <si>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</si>
  <si>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</si>
  <si>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</si>
  <si>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</si>
  <si>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</si>
  <si>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</si>
  <si>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</si>
  <si>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</si>
  <si>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</si>
  <si>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</si>
  <si>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</si>
  <si>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</si>
  <si>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</si>
  <si>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</si>
  <si>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</si>
  <si>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</si>
  <si>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</si>
  <si>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</si>
  <si>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</si>
  <si>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</si>
  <si>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</si>
  <si>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</si>
  <si>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</si>
  <si>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</si>
  <si>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</si>
  <si>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</si>
  <si>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</si>
  <si>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</si>
  <si>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</si>
  <si>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</si>
  <si>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</si>
  <si>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</si>
  <si>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</si>
  <si>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</si>
  <si>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</si>
  <si>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</si>
  <si>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</si>
  <si>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</si>
  <si>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</si>
  <si>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</si>
  <si>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</si>
  <si>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</si>
  <si>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</si>
  <si>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</si>
  <si>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</si>
  <si>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</si>
  <si>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</si>
  <si>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</si>
  <si>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</si>
  <si>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</si>
  <si>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</si>
  <si>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</si>
  <si>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</si>
  <si>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</si>
  <si>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</si>
  <si>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</si>
  <si>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</si>
  <si>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</si>
  <si>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</si>
  <si>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</si>
  <si>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</si>
  <si>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</si>
  <si>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</si>
  <si>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</si>
  <si>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</si>
  <si>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</si>
  <si>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</si>
  <si>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</si>
  <si>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</si>
  <si>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</si>
  <si>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</si>
  <si>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</si>
  <si>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</si>
  <si>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</si>
  <si>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</si>
  <si>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</si>
  <si>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</si>
  <si>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</si>
  <si>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</si>
  <si>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</si>
  <si>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</si>
  <si>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</si>
  <si>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</si>
  <si>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</si>
  <si>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</si>
  <si>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</si>
  <si>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</si>
  <si>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</si>
  <si>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</si>
  <si>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</si>
  <si>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</si>
  <si>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</si>
  <si>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</si>
  <si>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</si>
  <si>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</si>
  <si>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</si>
  <si>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</si>
  <si>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</si>
  <si>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</si>
  <si>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</si>
  <si>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</si>
  <si>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</si>
  <si>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</si>
  <si>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</si>
  <si>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</si>
  <si>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</si>
  <si>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</si>
  <si>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</si>
  <si>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</si>
  <si>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</si>
  <si>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</si>
  <si>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</si>
  <si>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</si>
  <si>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</si>
  <si>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</si>
  <si>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</si>
  <si>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</si>
  <si>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</si>
  <si>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</si>
  <si>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</si>
  <si>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</si>
  <si>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</si>
  <si>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</si>
  <si>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</si>
  <si>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</si>
  <si>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</si>
  <si>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</si>
  <si>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</si>
  <si>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</si>
  <si>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</si>
  <si>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</si>
  <si>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</si>
  <si>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</si>
  <si>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</si>
  <si>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</si>
  <si>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</si>
  <si>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</si>
  <si>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</si>
  <si>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</si>
  <si>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</si>
  <si>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</si>
  <si>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</si>
  <si>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</si>
  <si>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</si>
  <si>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</si>
  <si>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</si>
  <si>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</si>
  <si>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</si>
  <si>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</si>
  <si>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</si>
  <si>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</si>
  <si>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</si>
  <si>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</si>
  <si>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</si>
  <si>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</si>
  <si>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</si>
  <si>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</si>
  <si>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</si>
  <si>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</si>
  <si>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</si>
  <si>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</si>
  <si>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</si>
  <si>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</si>
  <si>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</si>
  <si>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</si>
  <si>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</si>
  <si>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</si>
  <si>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</si>
  <si>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</si>
  <si>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</si>
  <si>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</si>
  <si>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</si>
  <si>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</si>
  <si>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</si>
  <si>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</si>
  <si>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</si>
  <si>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</si>
  <si>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</si>
  <si>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</si>
  <si>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</si>
  <si>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</si>
  <si>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</si>
  <si>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</si>
  <si>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</si>
  <si>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</si>
  <si>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</si>
  <si>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</si>
  <si>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</si>
  <si>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</si>
  <si>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</si>
  <si>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</si>
  <si>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</si>
  <si>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</si>
  <si>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</si>
  <si>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</si>
  <si>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</si>
  <si>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</si>
  <si>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</si>
  <si>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</si>
  <si>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</si>
  <si>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</si>
  <si>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</si>
  <si>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</si>
  <si>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</si>
  <si>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</si>
  <si>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</si>
  <si>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</si>
  <si>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</si>
  <si>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</si>
  <si>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</si>
  <si>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</si>
  <si>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</si>
  <si>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</si>
  <si>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</si>
  <si>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</si>
  <si>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</si>
  <si>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</si>
  <si>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</si>
  <si>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</si>
  <si>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</si>
  <si>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</si>
  <si>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</si>
  <si>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</si>
  <si>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</si>
  <si>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</si>
  <si>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</si>
  <si>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</si>
  <si>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</si>
  <si>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</si>
  <si>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</si>
  <si>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</si>
  <si>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</si>
  <si>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</si>
  <si>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</si>
  <si>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</si>
  <si>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</si>
  <si>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</si>
  <si>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</si>
  <si>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</si>
  <si>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</si>
  <si>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</si>
  <si>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</si>
  <si>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</si>
  <si>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</si>
  <si>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</si>
  <si>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</si>
  <si>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</si>
  <si>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</si>
  <si>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</si>
  <si>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</si>
  <si>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</si>
  <si>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</si>
  <si>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</si>
  <si>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</si>
  <si>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</si>
  <si>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</si>
  <si>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</si>
  <si>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</si>
  <si>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</si>
  <si>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</si>
  <si>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</si>
  <si>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</si>
  <si>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</si>
  <si>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</si>
  <si>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</si>
  <si>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</si>
  <si>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</si>
  <si>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</si>
  <si>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</si>
  <si>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</si>
  <si>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</si>
  <si>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</si>
  <si>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</si>
  <si>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</si>
  <si>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</si>
  <si>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</si>
  <si>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</si>
  <si>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</si>
  <si>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</si>
  <si>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</si>
  <si>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</si>
  <si>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</si>
  <si>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</si>
  <si>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</si>
  <si>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</si>
  <si>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</si>
  <si>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</si>
  <si>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</si>
  <si>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</si>
  <si>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</si>
  <si>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</si>
  <si>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</si>
  <si>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</si>
  <si>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</si>
  <si>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</si>
  <si>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</si>
  <si>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</si>
  <si>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</si>
  <si>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</si>
  <si>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</si>
  <si>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</si>
  <si>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</si>
  <si>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</si>
  <si>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</si>
  <si>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</si>
  <si>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</si>
  <si>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</si>
  <si>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</si>
  <si>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</si>
  <si>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</si>
  <si>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</si>
  <si>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</si>
  <si>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</si>
  <si>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</si>
  <si>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</si>
  <si>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</si>
  <si>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</si>
  <si>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</si>
  <si>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</si>
  <si>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</si>
  <si>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</si>
  <si>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</si>
  <si>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</si>
  <si>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</si>
  <si>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</si>
  <si>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</si>
  <si>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</si>
  <si>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</si>
  <si>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</si>
  <si>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</si>
  <si>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</si>
  <si>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</si>
  <si>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</si>
  <si>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</si>
  <si>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</si>
  <si>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</si>
  <si>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</si>
  <si>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</si>
  <si>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</si>
  <si>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</si>
  <si>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</si>
  <si>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</si>
  <si>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</si>
  <si>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</si>
  <si>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</si>
  <si>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</si>
  <si>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</si>
  <si>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</si>
  <si>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</si>
  <si>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</si>
  <si>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</si>
  <si>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</si>
  <si>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</si>
  <si>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</si>
  <si>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</si>
  <si>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</si>
  <si>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</si>
  <si>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</si>
  <si>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</si>
  <si>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</si>
  <si>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</si>
  <si>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</si>
  <si>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</si>
  <si>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</si>
  <si>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</si>
  <si>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</si>
  <si>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</si>
  <si>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</si>
  <si>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</si>
  <si>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</si>
  <si>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</si>
  <si>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</si>
  <si>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</si>
  <si>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</si>
  <si>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</si>
  <si>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</si>
  <si>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</si>
  <si>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</si>
  <si>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</si>
  <si>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</si>
  <si>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</si>
  <si>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</si>
  <si>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</si>
  <si>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</si>
  <si>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</si>
  <si>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</si>
  <si>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</si>
  <si>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</si>
  <si>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</si>
  <si>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</si>
  <si>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</si>
  <si>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</si>
  <si>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</si>
  <si>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</si>
  <si>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</si>
  <si>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</si>
  <si>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</si>
  <si>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</si>
  <si>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</si>
  <si>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</si>
  <si>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</si>
  <si>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</si>
  <si>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</si>
  <si>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</si>
  <si>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</si>
  <si>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</si>
  <si>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</si>
  <si>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</si>
  <si>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</si>
  <si>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</si>
  <si>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</si>
  <si>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</si>
  <si>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</si>
  <si>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</si>
  <si>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</si>
  <si>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</si>
  <si>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</si>
  <si>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</si>
  <si>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</si>
  <si>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</si>
  <si>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</si>
  <si>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</si>
  <si>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</si>
  <si>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</si>
  <si>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</si>
  <si>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</si>
  <si>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</si>
  <si>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</si>
  <si>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</si>
  <si>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</si>
  <si>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</si>
  <si>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</si>
  <si>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</si>
  <si>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</si>
  <si>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</si>
  <si>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</si>
  <si>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</si>
  <si>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</si>
  <si>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</si>
  <si>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</si>
  <si>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</si>
  <si>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</si>
  <si>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</si>
  <si>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</si>
  <si>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</si>
  <si>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</si>
  <si>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</si>
  <si>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</si>
  <si>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</si>
  <si>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</si>
  <si>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</si>
  <si>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</si>
  <si>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</si>
  <si>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</si>
  <si>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</si>
  <si>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</si>
  <si>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</si>
  <si>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</si>
  <si>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</si>
  <si>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</si>
  <si>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</si>
  <si>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</si>
  <si>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</si>
  <si>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</si>
  <si>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</si>
  <si>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</si>
  <si>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</si>
  <si>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</si>
  <si>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</si>
  <si>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</si>
  <si>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</si>
  <si>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</si>
  <si>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</si>
  <si>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</si>
  <si>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</si>
  <si>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</si>
  <si>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</si>
  <si>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</si>
  <si>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</si>
  <si>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</si>
  <si>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</si>
  <si>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</si>
  <si>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</si>
  <si>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</si>
  <si>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</si>
  <si>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</si>
  <si>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</si>
  <si>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</si>
  <si>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</si>
  <si>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</si>
  <si>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</si>
  <si>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</si>
  <si>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</si>
  <si>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</si>
  <si>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</si>
  <si>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</si>
  <si>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</si>
  <si>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</si>
  <si>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</si>
  <si>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</si>
  <si>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</si>
  <si>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</si>
  <si>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</si>
  <si>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</si>
  <si>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</si>
  <si>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</si>
  <si>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</si>
  <si>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</si>
  <si>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</si>
  <si>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</si>
  <si>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</si>
  <si>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</si>
  <si>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</si>
  <si>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</si>
  <si>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</si>
  <si>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</si>
  <si>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</si>
  <si>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</si>
  <si>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</si>
  <si>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</si>
  <si>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</si>
  <si>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</si>
  <si>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</si>
  <si>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</si>
  <si>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</si>
  <si>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</si>
  <si>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</si>
  <si>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</si>
  <si>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</si>
  <si>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</si>
  <si>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</si>
  <si>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</si>
  <si>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</si>
  <si>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</si>
  <si>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</si>
  <si>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</si>
  <si>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</si>
  <si>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</si>
  <si>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</si>
  <si>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</si>
  <si>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</si>
  <si>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</si>
  <si>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</si>
  <si>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</si>
  <si>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</si>
  <si>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</si>
  <si>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</si>
  <si>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</si>
  <si>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</si>
  <si>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</si>
  <si>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</si>
  <si>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</si>
  <si>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</si>
  <si>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</si>
  <si>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</si>
  <si>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</si>
  <si>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</si>
  <si>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</si>
  <si>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</si>
  <si>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</si>
  <si>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</si>
  <si>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</si>
  <si>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</si>
  <si>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</si>
  <si>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</si>
  <si>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</si>
  <si>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</si>
  <si>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</si>
  <si>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</si>
  <si>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</si>
  <si>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</si>
  <si>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</si>
  <si>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</si>
  <si>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</si>
  <si>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</si>
  <si>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</si>
  <si>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</si>
  <si>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</si>
  <si>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</si>
  <si>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</si>
  <si>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</si>
  <si>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</si>
  <si>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</si>
  <si>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</si>
  <si>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</si>
  <si>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</si>
  <si>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</si>
  <si>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</si>
  <si>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</si>
  <si>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</si>
  <si>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</si>
  <si>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</si>
  <si>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</si>
  <si>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</si>
  <si>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</si>
  <si>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</si>
  <si>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</si>
  <si>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</si>
  <si>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</si>
  <si>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</si>
  <si>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</si>
  <si>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</si>
  <si>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</si>
  <si>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</si>
  <si>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</si>
  <si>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</si>
  <si>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</si>
  <si>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</si>
  <si>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</si>
  <si>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</si>
  <si>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</si>
  <si>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</si>
  <si>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</si>
  <si>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</si>
  <si>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</si>
  <si>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</si>
  <si>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</si>
  <si>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</si>
  <si>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</si>
  <si>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</si>
  <si>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</si>
  <si>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</si>
  <si>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</si>
  <si>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</si>
  <si>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</si>
  <si>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</si>
  <si>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</si>
  <si>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</si>
  <si>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</si>
  <si>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</si>
  <si>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</si>
  <si>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</si>
  <si>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</si>
  <si>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</si>
  <si>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</si>
  <si>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</si>
  <si>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</si>
  <si>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</si>
  <si>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</si>
  <si>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</si>
  <si>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</si>
  <si>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</si>
  <si>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</si>
  <si>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</si>
  <si>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</si>
  <si>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</si>
  <si>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</si>
  <si>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</si>
  <si>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</si>
  <si>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</si>
  <si>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</si>
  <si>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</si>
  <si>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</si>
  <si>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</si>
  <si>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</si>
  <si>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</si>
  <si>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</si>
  <si>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</si>
  <si>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</si>
  <si>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</si>
  <si>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</si>
  <si>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</si>
  <si>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</si>
  <si>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</si>
  <si>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</si>
  <si>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</si>
  <si>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</si>
  <si>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</si>
  <si>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</si>
  <si>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</si>
  <si>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</si>
  <si>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</si>
  <si>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</si>
  <si>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</si>
  <si>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</si>
  <si>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</si>
  <si>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</si>
  <si>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</si>
  <si>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</si>
  <si>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</si>
  <si>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</si>
  <si>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</si>
  <si>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</si>
  <si>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</si>
  <si>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</si>
  <si>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</si>
  <si>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</si>
  <si>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</si>
  <si>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</si>
  <si>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</si>
  <si>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</si>
  <si>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</si>
  <si>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</si>
  <si>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</si>
  <si>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</si>
  <si>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</si>
  <si>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</si>
  <si>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</si>
  <si>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</si>
  <si>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</si>
  <si>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</si>
  <si>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</si>
  <si>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</si>
  <si>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</si>
  <si>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</si>
  <si>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</si>
  <si>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</si>
  <si>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</si>
  <si>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</si>
  <si>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</si>
  <si>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</si>
  <si>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</si>
  <si>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</si>
  <si>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</si>
  <si>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</si>
  <si>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</si>
  <si>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</si>
  <si>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</si>
  <si>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</si>
  <si>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</si>
  <si>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</si>
  <si>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</si>
  <si>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</si>
  <si>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</si>
  <si>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</si>
  <si>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</si>
  <si>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</si>
  <si>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</si>
  <si>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</si>
  <si>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</si>
  <si>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</si>
  <si>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</si>
  <si>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</si>
  <si>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</si>
  <si>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</si>
  <si>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</si>
  <si>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</si>
  <si>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</si>
  <si>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</si>
  <si>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</si>
  <si>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</si>
  <si>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</si>
  <si>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</si>
  <si>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</si>
  <si>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</si>
  <si>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</si>
  <si>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</si>
  <si>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</si>
  <si>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</si>
  <si>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</si>
  <si>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</si>
  <si>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</si>
  <si>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</si>
  <si>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</si>
  <si>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</si>
  <si>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</si>
  <si>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</si>
  <si>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</si>
  <si>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</si>
  <si>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</si>
  <si>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</si>
  <si>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</si>
  <si>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</si>
  <si>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</si>
  <si>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</si>
  <si>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</si>
  <si>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</si>
  <si>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</si>
  <si>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</si>
  <si>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</si>
  <si>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</si>
  <si>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</si>
  <si>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</si>
  <si>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</si>
  <si>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</si>
  <si>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</si>
  <si>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</si>
  <si>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</si>
  <si>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</si>
  <si>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</si>
  <si>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</si>
  <si>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</si>
  <si>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</si>
  <si>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</si>
  <si>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</si>
  <si>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</si>
  <si>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</si>
  <si>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</si>
  <si>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</si>
  <si>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</si>
  <si>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</si>
  <si>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</si>
  <si>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</si>
  <si>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</si>
  <si>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</si>
  <si>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</si>
  <si>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</si>
  <si>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</si>
  <si>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</si>
  <si>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</si>
  <si>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</si>
  <si>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</si>
  <si>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</si>
  <si>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</si>
  <si>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</si>
  <si>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</si>
  <si>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</si>
  <si>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</si>
  <si>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</si>
  <si>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</si>
  <si>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</si>
  <si>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</si>
  <si>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</si>
  <si>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</si>
  <si>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</si>
  <si>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</si>
  <si>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</si>
  <si>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</si>
  <si>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</si>
  <si>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</si>
  <si>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</si>
  <si>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</si>
  <si>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</si>
  <si>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</si>
  <si>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</si>
  <si>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</si>
  <si>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</si>
  <si>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</si>
  <si>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</si>
  <si>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</si>
  <si>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</si>
  <si>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</si>
  <si>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</si>
  <si>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</si>
  <si>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</si>
  <si>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</si>
  <si>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</si>
  <si>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</si>
  <si>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</si>
  <si>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</si>
  <si>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</si>
  <si>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</si>
  <si>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</si>
  <si>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</si>
  <si>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</si>
  <si>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</si>
  <si>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</si>
  <si>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</si>
  <si>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</si>
  <si>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</si>
  <si>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</si>
  <si>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</si>
  <si>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</si>
  <si>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</si>
  <si>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</si>
  <si>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</si>
  <si>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</si>
  <si>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</si>
  <si>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</si>
  <si>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</si>
  <si>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</si>
  <si>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</si>
  <si>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</si>
  <si>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</si>
  <si>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</si>
  <si>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</si>
  <si>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</si>
  <si>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</si>
  <si>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</si>
  <si>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</si>
  <si>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</si>
  <si>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</si>
  <si>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</si>
  <si>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</si>
  <si>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</si>
  <si>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</si>
  <si>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</si>
  <si>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</si>
  <si>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</si>
  <si>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</si>
  <si>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</si>
  <si>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</si>
  <si>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</si>
  <si>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</si>
  <si>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</si>
  <si>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</si>
  <si>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</si>
  <si>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</si>
  <si>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</si>
  <si>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</si>
  <si>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</si>
  <si>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</si>
  <si>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</si>
  <si>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</si>
  <si>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</si>
  <si>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</si>
  <si>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</si>
  <si>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</si>
  <si>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</si>
  <si>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</si>
  <si>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</si>
  <si>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</si>
  <si>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</si>
  <si>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</si>
  <si>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</si>
  <si>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</si>
  <si>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</si>
  <si>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</si>
  <si>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</si>
  <si>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</si>
  <si>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</si>
  <si>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</si>
  <si>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</si>
  <si>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</si>
  <si>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</si>
  <si>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</si>
  <si>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</si>
  <si>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</si>
  <si>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</si>
  <si>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</si>
  <si>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</si>
  <si>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</si>
  <si>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</si>
  <si>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</si>
  <si>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</si>
  <si>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</si>
  <si>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</si>
  <si>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</si>
  <si>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</si>
  <si>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</si>
  <si>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</si>
  <si>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</si>
  <si>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</si>
  <si>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</si>
  <si>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</si>
  <si>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</si>
  <si>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</si>
  <si>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</si>
  <si>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</si>
  <si>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</si>
  <si>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</si>
  <si>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</si>
  <si>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</si>
  <si>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</si>
  <si>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</si>
  <si>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</si>
  <si>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</si>
  <si>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</si>
  <si>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</si>
  <si>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</si>
  <si>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</si>
  <si>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</si>
  <si>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</si>
  <si>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</si>
  <si>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</si>
  <si>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</si>
  <si>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</si>
  <si>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</si>
  <si>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</si>
  <si>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</si>
  <si>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</si>
  <si>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</si>
  <si>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</si>
  <si>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</si>
  <si>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</si>
  <si>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</si>
  <si>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</si>
  <si>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</si>
  <si>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</si>
  <si>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</si>
  <si>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</si>
  <si>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</si>
  <si>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</si>
  <si>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</si>
  <si>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</si>
  <si>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</si>
  <si>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</si>
  <si>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</si>
  <si>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</si>
  <si>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</si>
  <si>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</si>
  <si>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</si>
  <si>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</si>
  <si>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</si>
  <si>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</si>
  <si>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</si>
  <si>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</si>
  <si>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</si>
  <si>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</si>
  <si>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</si>
  <si>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</si>
  <si>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</si>
  <si>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</si>
  <si>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</si>
  <si>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</si>
  <si>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</si>
  <si>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</si>
  <si>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</si>
  <si>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</si>
  <si>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</si>
  <si>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</si>
  <si>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</si>
  <si>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</si>
  <si>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</si>
  <si>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</si>
  <si>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</si>
  <si>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</si>
  <si>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</si>
  <si>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</si>
  <si>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</si>
  <si>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</si>
  <si>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</si>
  <si>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</si>
  <si>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</si>
  <si>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</si>
  <si>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</si>
  <si>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</si>
  <si>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</si>
  <si>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</si>
  <si>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</si>
  <si>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</si>
  <si>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</si>
  <si>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</si>
  <si>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</si>
  <si>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</si>
  <si>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</si>
  <si>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</si>
  <si>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</si>
  <si>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</si>
  <si>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</si>
  <si>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</si>
  <si>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</si>
  <si>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</si>
  <si>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</si>
  <si>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</si>
  <si>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</si>
  <si>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</si>
  <si>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</si>
  <si>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</si>
  <si>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</si>
  <si>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</si>
  <si>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</si>
  <si>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</si>
  <si>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</si>
  <si>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</si>
  <si>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</si>
  <si>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</si>
  <si>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</si>
  <si>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</si>
  <si>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</si>
  <si>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</si>
  <si>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</si>
  <si>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</si>
  <si>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</si>
  <si>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</si>
  <si>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</si>
  <si>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</si>
  <si>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</si>
  <si>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</si>
  <si>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</si>
  <si>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</si>
  <si>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</si>
  <si>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</si>
  <si>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</si>
  <si>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</si>
  <si>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</si>
  <si>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</si>
  <si>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</si>
  <si>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</si>
  <si>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</si>
  <si>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</si>
  <si>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</si>
  <si>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</si>
  <si>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</si>
  <si>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</si>
  <si>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</si>
  <si>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</si>
  <si>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</si>
  <si>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</si>
  <si>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</si>
  <si>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</si>
  <si>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</si>
  <si>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</si>
  <si>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</si>
  <si>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</si>
  <si>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</si>
  <si>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</si>
  <si>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</si>
  <si>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</si>
  <si>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</si>
  <si>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</si>
  <si>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</si>
  <si>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</si>
  <si>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</si>
  <si>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</si>
  <si>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</si>
  <si>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</si>
  <si>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</si>
  <si>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</si>
  <si>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</si>
  <si>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</si>
  <si>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</si>
  <si>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</si>
  <si>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</si>
  <si>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</si>
  <si>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</si>
  <si>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</si>
  <si>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</si>
  <si>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</si>
  <si>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</si>
  <si>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</si>
  <si>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</si>
  <si>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</si>
  <si>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</si>
  <si>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</si>
  <si>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</si>
  <si>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</si>
  <si>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</si>
  <si>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</si>
  <si>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</si>
  <si>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</si>
  <si>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</si>
  <si>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</si>
  <si>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</si>
  <si>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</si>
  <si>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</si>
  <si>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</si>
  <si>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</si>
  <si>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</si>
  <si>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</si>
  <si>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</si>
  <si>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</si>
  <si>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</si>
  <si>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</si>
  <si>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</si>
  <si>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</si>
  <si>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</si>
  <si>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</si>
  <si>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</si>
  <si>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</si>
  <si>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</si>
  <si>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</si>
  <si>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</si>
  <si>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</si>
  <si>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</si>
  <si>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</si>
  <si>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</si>
  <si>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</si>
  <si>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</si>
  <si>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</si>
  <si>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</si>
  <si>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</si>
  <si>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</si>
  <si>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</si>
  <si>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</si>
  <si>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</si>
  <si>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</si>
  <si>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</si>
  <si>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</si>
  <si>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</si>
  <si>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</si>
  <si>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</si>
  <si>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</si>
  <si>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</si>
  <si>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</si>
  <si>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</si>
  <si>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</si>
  <si>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</si>
  <si>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</si>
  <si>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</si>
  <si>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</si>
  <si>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</si>
  <si>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</si>
  <si>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</si>
  <si>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</si>
  <si>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</si>
  <si>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</si>
  <si>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</si>
  <si>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</si>
  <si>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</si>
  <si>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</si>
  <si>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</si>
  <si>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</si>
  <si>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</si>
  <si>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</si>
  <si>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</si>
  <si>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</si>
  <si>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</si>
  <si>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</si>
  <si>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</si>
  <si>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</si>
  <si>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</si>
  <si>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</si>
  <si>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</si>
  <si>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</si>
  <si>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</si>
  <si>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</si>
  <si>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</si>
  <si>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</si>
  <si>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</si>
  <si>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</si>
  <si>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</si>
  <si>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</si>
  <si>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</si>
  <si>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</si>
  <si>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</si>
  <si>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</si>
  <si>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</si>
  <si>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</si>
  <si>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</si>
  <si>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</si>
  <si>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</si>
  <si>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</si>
  <si>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</si>
  <si>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</si>
  <si>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</si>
  <si>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</si>
  <si>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</si>
  <si>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</si>
  <si>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</si>
  <si>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</si>
  <si>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</si>
  <si>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</si>
  <si>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</si>
  <si>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</si>
  <si>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</si>
  <si>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</si>
  <si>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</si>
  <si>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</si>
  <si>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</si>
  <si>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</si>
  <si>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</si>
  <si>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</si>
  <si>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</si>
  <si>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</si>
  <si>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</si>
  <si>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</si>
  <si>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</si>
  <si>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</si>
  <si>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</si>
  <si>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</si>
  <si>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</si>
  <si>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</si>
  <si>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</si>
  <si>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</si>
  <si>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</si>
  <si>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</si>
  <si>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</si>
  <si>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</si>
  <si>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</si>
  <si>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</si>
  <si>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</si>
  <si>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</si>
  <si>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</si>
  <si>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</si>
  <si>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</si>
  <si>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</si>
  <si>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</si>
  <si>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</si>
  <si>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</si>
  <si>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</si>
  <si>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</si>
  <si>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</si>
  <si>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</si>
  <si>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</si>
  <si>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</si>
  <si>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</si>
  <si>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</si>
  <si>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</si>
  <si>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</si>
  <si>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</si>
  <si>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</si>
  <si>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</si>
  <si>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</si>
  <si>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</si>
  <si>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</si>
  <si>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</si>
  <si>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</si>
  <si>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</si>
  <si>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</si>
  <si>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</si>
  <si>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</si>
  <si>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</si>
  <si>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</si>
  <si>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</si>
  <si>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</si>
  <si>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</si>
  <si>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</si>
  <si>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</si>
  <si>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</si>
  <si>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</si>
  <si>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</si>
  <si>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</si>
  <si>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</si>
  <si>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</si>
  <si>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</si>
  <si>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</si>
  <si>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</si>
  <si>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</si>
  <si>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</si>
  <si>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</si>
  <si>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</si>
  <si>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</si>
  <si>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</si>
  <si>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</si>
  <si>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</si>
  <si>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</si>
  <si>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</si>
  <si>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</si>
  <si>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</si>
  <si>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</si>
  <si>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</si>
  <si>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</si>
  <si>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</si>
  <si>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</si>
  <si>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</si>
  <si>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</si>
  <si>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</si>
  <si>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</si>
  <si>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</si>
  <si>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</si>
  <si>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</si>
  <si>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</si>
  <si>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</si>
  <si>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</si>
  <si>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</si>
  <si>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</si>
  <si>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</si>
  <si>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</si>
  <si>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</si>
  <si>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</si>
  <si>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</si>
  <si>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</si>
  <si>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</si>
  <si>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</si>
  <si>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</si>
  <si>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</si>
  <si>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</si>
  <si>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</si>
  <si>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</si>
  <si>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</si>
  <si>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</si>
  <si>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</si>
  <si>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</si>
  <si>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</si>
  <si>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</si>
  <si>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</si>
  <si>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</si>
  <si>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</si>
  <si>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</si>
  <si>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</si>
  <si>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</si>
  <si>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</si>
  <si>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</si>
  <si>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</si>
  <si>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</si>
  <si>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</si>
  <si>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</si>
  <si>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</si>
  <si>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</si>
  <si>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</si>
  <si>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</si>
  <si>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</si>
  <si>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</si>
  <si>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</si>
  <si>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</si>
  <si>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</si>
  <si>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</si>
  <si>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</si>
  <si>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</si>
  <si>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</si>
  <si>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</si>
  <si>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</si>
  <si>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</si>
  <si>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</si>
  <si>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</si>
  <si>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</si>
  <si>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</si>
  <si>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</si>
  <si>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</si>
  <si>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</si>
  <si>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</si>
  <si>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</si>
  <si>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</si>
  <si>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</si>
  <si>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</si>
  <si>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</si>
  <si>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</si>
  <si>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</si>
  <si>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</si>
  <si>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</si>
  <si>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</si>
  <si>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</si>
  <si>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</si>
  <si>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</si>
  <si>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</si>
  <si>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</si>
  <si>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</si>
  <si>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</si>
  <si>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</si>
  <si>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</si>
  <si>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</si>
  <si>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</si>
  <si>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</si>
  <si>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</si>
  <si>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</si>
  <si>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</si>
  <si>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</si>
  <si>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</si>
  <si>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</si>
  <si>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</si>
  <si>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</si>
  <si>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</si>
  <si>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</si>
  <si>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</si>
  <si>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</si>
  <si>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</si>
  <si>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</si>
  <si>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</si>
  <si>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</si>
  <si>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</si>
  <si>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</si>
  <si>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</si>
  <si>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</si>
  <si>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</si>
  <si>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</si>
  <si>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</si>
  <si>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</si>
  <si>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</si>
  <si>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</si>
  <si>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</si>
  <si>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</si>
  <si>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</si>
  <si>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</si>
  <si>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</si>
  <si>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</si>
  <si>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</si>
  <si>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</si>
  <si>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</si>
  <si>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</si>
  <si>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</si>
  <si>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</si>
  <si>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</si>
  <si>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</si>
  <si>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</si>
  <si>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</si>
  <si>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</si>
  <si>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</si>
  <si>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</si>
  <si>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</si>
  <si>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</si>
  <si>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</si>
  <si>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</si>
  <si>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</si>
  <si>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</si>
  <si>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</si>
  <si>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</si>
  <si>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</si>
  <si>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</si>
  <si>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</si>
  <si>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</si>
  <si>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</si>
  <si>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</si>
  <si>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</si>
  <si>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</si>
  <si>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</si>
  <si>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</si>
  <si>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</si>
  <si>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</si>
  <si>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</si>
  <si>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</si>
  <si>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</si>
  <si>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</si>
  <si>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</si>
  <si>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</si>
  <si>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</si>
  <si>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</si>
  <si>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</si>
  <si>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</si>
  <si>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</si>
  <si>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</si>
  <si>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</si>
  <si>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</si>
  <si>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</si>
  <si>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</si>
  <si>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</si>
  <si>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</si>
  <si>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</si>
  <si>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</si>
  <si>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</si>
  <si>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</si>
  <si>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</si>
  <si>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</si>
  <si>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</si>
  <si>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</si>
  <si>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</si>
  <si>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</si>
  <si>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</si>
  <si>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</si>
  <si>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</si>
  <si>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</si>
  <si>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</si>
  <si>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</si>
  <si>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</si>
  <si>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</si>
  <si>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</si>
  <si>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</si>
  <si>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</si>
  <si>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</si>
  <si>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</si>
  <si>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</si>
  <si>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</si>
  <si>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</si>
  <si>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</si>
  <si>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</si>
  <si>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</si>
  <si>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</si>
  <si>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</si>
  <si>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</si>
  <si>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</si>
  <si>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</si>
  <si>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</si>
  <si>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</si>
  <si>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</si>
  <si>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</si>
  <si>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</si>
  <si>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</si>
  <si>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</si>
  <si>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</si>
  <si>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</si>
  <si>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</si>
  <si>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</si>
  <si>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</si>
  <si>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</si>
  <si>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</si>
  <si>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</si>
  <si>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</si>
  <si>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</si>
  <si>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</si>
  <si>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</si>
  <si>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</si>
  <si>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</si>
  <si>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</si>
  <si>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</si>
  <si>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</si>
  <si>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</si>
  <si>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</si>
  <si>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</si>
  <si>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</si>
  <si>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</si>
  <si>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</si>
  <si>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</si>
  <si>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</si>
  <si>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</si>
  <si>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</si>
  <si>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</si>
  <si>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</si>
  <si>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</si>
  <si>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</si>
  <si>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</si>
  <si>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</si>
  <si>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</si>
  <si>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</si>
  <si>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</si>
  <si>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</si>
  <si>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</si>
  <si>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</si>
  <si>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</si>
  <si>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</si>
  <si>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</si>
  <si>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</si>
  <si>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</si>
  <si>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</si>
  <si>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</si>
  <si>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</si>
  <si>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</si>
  <si>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</si>
  <si>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</si>
  <si>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</si>
  <si>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</si>
  <si>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</si>
  <si>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</si>
  <si>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</si>
  <si>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</si>
  <si>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</si>
  <si>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</si>
  <si>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</si>
  <si>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</si>
  <si>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</si>
  <si>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</si>
  <si>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</si>
  <si>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</si>
  <si>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</si>
  <si>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</si>
  <si>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</si>
  <si>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</si>
  <si>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</si>
  <si>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</si>
  <si>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</si>
  <si>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</si>
  <si>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</si>
  <si>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</si>
  <si>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</si>
  <si>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</si>
  <si>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</si>
  <si>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</si>
  <si>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</si>
  <si>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</si>
  <si>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</si>
  <si>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</si>
  <si>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</si>
  <si>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</si>
  <si>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</si>
  <si>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</si>
  <si>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</si>
  <si>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</si>
  <si>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</si>
  <si>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</si>
  <si>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</si>
  <si>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</si>
  <si>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</si>
  <si>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</si>
  <si>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</si>
  <si>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</si>
  <si>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</si>
  <si>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</si>
  <si>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</si>
  <si>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</si>
  <si>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</si>
  <si>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</si>
  <si>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</si>
  <si>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</si>
  <si>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</si>
  <si>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</si>
  <si>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</si>
  <si>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</si>
  <si>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</si>
  <si>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</si>
  <si>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</si>
  <si>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</si>
  <si>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</si>
  <si>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</si>
  <si>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</si>
  <si>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</si>
  <si>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</si>
  <si>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</si>
  <si>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</si>
  <si>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</si>
  <si>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</si>
  <si>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</si>
  <si>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</si>
  <si>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</si>
  <si>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</si>
  <si>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</si>
  <si>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</si>
  <si>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</si>
  <si>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</si>
  <si>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</si>
  <si>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</si>
  <si>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</si>
  <si>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</si>
  <si>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</si>
  <si>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</si>
  <si>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</si>
  <si>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</si>
  <si>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</si>
  <si>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</si>
  <si>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</si>
  <si>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</si>
  <si>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</si>
  <si>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</si>
  <si>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</si>
  <si>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</si>
  <si>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</si>
  <si>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</si>
  <si>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</si>
  <si>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</si>
  <si>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</si>
  <si>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</si>
  <si>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</si>
  <si>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</si>
  <si>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</si>
  <si>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</si>
  <si>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</si>
  <si>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</si>
  <si>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</si>
  <si>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</si>
  <si>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</si>
  <si>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</si>
  <si>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</si>
  <si>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</si>
  <si>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</si>
  <si>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</si>
  <si>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</si>
  <si>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</si>
  <si>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</si>
  <si>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</si>
  <si>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</si>
  <si>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</si>
  <si>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</si>
  <si>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</si>
  <si>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</si>
  <si>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</si>
  <si>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</si>
  <si>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</si>
  <si>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</si>
  <si>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</si>
  <si>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</si>
  <si>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</si>
  <si>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</si>
  <si>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</si>
  <si>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</si>
  <si>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</si>
  <si>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</si>
  <si>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</si>
  <si>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</si>
  <si>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</si>
  <si>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</si>
  <si>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</si>
  <si>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</si>
  <si>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</si>
  <si>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</si>
  <si>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</si>
  <si>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</si>
  <si>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</si>
  <si>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</si>
  <si>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</si>
  <si>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</si>
  <si>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</si>
  <si>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</si>
  <si>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</si>
  <si>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</si>
  <si>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</si>
  <si>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</si>
  <si>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</si>
  <si>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</si>
  <si>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</si>
  <si>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</si>
  <si>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</si>
  <si>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</si>
  <si>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</si>
  <si>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</si>
  <si>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</si>
  <si>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</si>
  <si>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</si>
  <si>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</si>
  <si>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</si>
  <si>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</si>
  <si>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</si>
  <si>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</si>
  <si>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</si>
  <si>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</si>
  <si>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</si>
  <si>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</si>
  <si>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</si>
  <si>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</si>
  <si>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</si>
  <si>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</si>
  <si>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</si>
  <si>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</si>
  <si>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</si>
  <si>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</si>
  <si>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</si>
  <si>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</si>
  <si>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</si>
  <si>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</si>
  <si>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</si>
  <si>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</si>
  <si>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</si>
  <si>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</si>
  <si>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</si>
  <si>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</si>
  <si>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</si>
  <si>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</si>
  <si>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</si>
  <si>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</si>
  <si>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</si>
  <si>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</si>
  <si>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</si>
  <si>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</si>
  <si>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</si>
  <si>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</si>
  <si>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</si>
  <si>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</si>
  <si>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</si>
  <si>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</si>
  <si>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</si>
  <si>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</si>
  <si>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</si>
  <si>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</si>
  <si>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</si>
  <si>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</si>
  <si>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</si>
  <si>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</si>
  <si>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</si>
  <si>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</si>
  <si>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</si>
  <si>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</si>
  <si>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</si>
  <si>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</si>
  <si>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</si>
  <si>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</si>
  <si>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</si>
  <si>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</si>
  <si>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</si>
  <si>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</si>
  <si>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</si>
  <si>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</si>
  <si>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</si>
  <si>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</si>
  <si>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</si>
  <si>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</si>
  <si>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</si>
  <si>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</si>
  <si>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</si>
  <si>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</si>
  <si>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</si>
  <si>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</si>
  <si>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</si>
  <si>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</si>
  <si>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</si>
  <si>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</si>
  <si>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</si>
  <si>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</si>
  <si>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</si>
  <si>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</si>
  <si>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</si>
  <si>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</si>
  <si>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</si>
  <si>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</si>
  <si>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</si>
  <si>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</si>
  <si>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</si>
  <si>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</si>
  <si>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</si>
  <si>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</si>
  <si>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</si>
  <si>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</si>
  <si>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</si>
  <si>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</si>
  <si>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</si>
  <si>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</si>
  <si>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</si>
  <si>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</si>
  <si>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</si>
  <si>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</si>
  <si>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</si>
  <si>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</si>
  <si>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</si>
  <si>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</si>
  <si>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</si>
  <si>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</si>
  <si>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</si>
  <si>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</si>
  <si>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</si>
  <si>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</si>
  <si>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</si>
  <si>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</si>
  <si>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</si>
  <si>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</si>
  <si>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</si>
  <si>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</si>
  <si>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</si>
  <si>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</si>
  <si>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</si>
  <si>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</si>
  <si>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</si>
  <si>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</si>
  <si>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</si>
  <si>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</si>
  <si>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</si>
  <si>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</si>
  <si>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</si>
  <si>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</si>
  <si>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</si>
  <si>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</si>
  <si>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</si>
  <si>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</si>
  <si>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</si>
  <si>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</si>
  <si>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</si>
  <si>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</si>
  <si>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</si>
  <si>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</si>
  <si>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</si>
  <si>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</si>
  <si>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</si>
  <si>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</si>
  <si>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</si>
  <si>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</si>
  <si>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</si>
  <si>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</si>
  <si>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</si>
  <si>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</si>
  <si>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</si>
  <si>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</si>
  <si>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</si>
  <si>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</si>
  <si>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</si>
  <si>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</si>
  <si>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</si>
  <si>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</si>
  <si>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</si>
  <si>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</si>
  <si>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</si>
  <si>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</si>
  <si>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</si>
  <si>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</si>
  <si>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</si>
  <si>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</si>
  <si>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</si>
  <si>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</si>
  <si>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</si>
  <si>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</si>
  <si>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</si>
  <si>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</si>
  <si>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</si>
  <si>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</si>
  <si>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</si>
  <si>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</si>
  <si>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</si>
  <si>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</si>
  <si>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</si>
  <si>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</si>
  <si>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</si>
  <si>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</si>
  <si>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</si>
  <si>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</si>
  <si>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</si>
  <si>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</si>
  <si>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</si>
  <si>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</si>
  <si>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</si>
  <si>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</si>
  <si>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</si>
  <si>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</si>
  <si>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</si>
  <si>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</si>
  <si>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</si>
  <si>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</si>
  <si>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</si>
  <si>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</si>
  <si>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</si>
  <si>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</si>
  <si>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</si>
  <si>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</si>
  <si>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</si>
  <si>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</si>
  <si>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</si>
  <si>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</si>
  <si>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</si>
  <si>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</si>
  <si>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</si>
  <si>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</si>
  <si>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</si>
  <si>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</si>
  <si>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</si>
  <si>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</si>
  <si>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</si>
  <si>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</si>
  <si>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</si>
  <si>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</si>
  <si>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</si>
  <si>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</si>
  <si>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</si>
  <si>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</si>
  <si>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</si>
  <si>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</si>
  <si>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</si>
  <si>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</si>
  <si>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</si>
  <si>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</si>
  <si>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</si>
  <si>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</si>
  <si>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</si>
  <si>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</si>
  <si>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</si>
  <si>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</si>
  <si>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</si>
  <si>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</si>
  <si>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</si>
  <si>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</si>
  <si>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</si>
  <si>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</si>
  <si>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</si>
  <si>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</si>
  <si>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</si>
  <si>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</si>
  <si>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</si>
  <si>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</si>
  <si>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</si>
  <si>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</si>
  <si>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</si>
  <si>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</si>
  <si>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</si>
  <si>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</si>
  <si>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</si>
  <si>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</si>
  <si>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</si>
  <si>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</si>
  <si>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</si>
  <si>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</si>
  <si>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</si>
  <si>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</si>
  <si>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</si>
  <si>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</si>
  <si>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</si>
  <si>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</si>
  <si>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</si>
  <si>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</si>
  <si>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</si>
  <si>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</si>
  <si>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</si>
  <si>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</si>
  <si>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</si>
  <si>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</si>
  <si>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</si>
  <si>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</si>
  <si>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</si>
  <si>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</si>
  <si>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</si>
  <si>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</si>
  <si>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</si>
  <si>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</si>
  <si>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</si>
  <si>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</si>
  <si>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</si>
  <si>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</si>
  <si>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</si>
  <si>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</si>
  <si>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</si>
  <si>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</si>
  <si>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</si>
  <si>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</si>
  <si>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</si>
  <si>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</si>
  <si>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</si>
  <si>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</si>
  <si>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</si>
  <si>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</si>
  <si>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</si>
  <si>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</si>
  <si>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</si>
  <si>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</si>
  <si>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</si>
  <si>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</si>
  <si>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</si>
  <si>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</si>
  <si>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</si>
  <si>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</si>
  <si>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</si>
  <si>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</si>
  <si>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</si>
  <si>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</si>
  <si>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</si>
  <si>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</si>
  <si>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</si>
  <si>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</si>
  <si>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</si>
  <si>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</si>
  <si>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</si>
  <si>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</si>
  <si>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</si>
  <si>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</si>
  <si>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</si>
  <si>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</si>
  <si>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</si>
  <si>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</si>
  <si>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</si>
  <si>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</si>
  <si>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</si>
  <si>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</si>
  <si>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</si>
  <si>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</si>
  <si>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</si>
  <si>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</si>
  <si>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</si>
  <si>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</si>
  <si>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</si>
  <si>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</si>
  <si>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</si>
  <si>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</si>
  <si>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</si>
  <si>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</si>
  <si>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</si>
  <si>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</si>
  <si>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</si>
  <si>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</si>
  <si>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</si>
  <si>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</si>
  <si>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</si>
  <si>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</si>
  <si>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</si>
  <si>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</si>
  <si>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</si>
  <si>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</si>
  <si>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</si>
  <si>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</si>
  <si>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</si>
  <si>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</si>
  <si>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</si>
  <si>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</si>
  <si>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</si>
  <si>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</si>
  <si>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</si>
  <si>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</si>
  <si>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</si>
  <si>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</si>
  <si>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</si>
  <si>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</si>
  <si>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</si>
  <si>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</si>
  <si>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</si>
  <si>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</si>
  <si>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</si>
  <si>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</si>
  <si>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</si>
  <si>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</si>
  <si>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</si>
  <si>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</si>
  <si>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</si>
  <si>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</si>
  <si>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</si>
  <si>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</si>
  <si>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</si>
  <si>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</si>
  <si>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</si>
  <si>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</si>
  <si>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</si>
  <si>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</si>
  <si>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</si>
  <si>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</si>
  <si>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</si>
  <si>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</si>
  <si>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</si>
  <si>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</si>
  <si>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</si>
  <si>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</si>
  <si>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</si>
  <si>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</si>
  <si>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</si>
  <si>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</si>
  <si>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</si>
  <si>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</si>
  <si>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</si>
  <si>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</si>
  <si>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</si>
  <si>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</si>
  <si>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</si>
  <si>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</si>
  <si>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</si>
  <si>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</si>
  <si>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</si>
  <si>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</si>
  <si>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</si>
  <si>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</si>
  <si>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</si>
  <si>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</si>
  <si>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</si>
  <si>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</si>
  <si>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</si>
  <si>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</si>
  <si>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</si>
  <si>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</si>
  <si>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</si>
  <si>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</si>
  <si>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</si>
  <si>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</si>
  <si>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</si>
  <si>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</si>
  <si>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</si>
  <si>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</si>
  <si>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</si>
  <si>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</si>
  <si>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</si>
  <si>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</si>
  <si>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</si>
  <si>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</si>
  <si>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</si>
  <si>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</si>
  <si>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</si>
  <si>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</si>
  <si>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</si>
  <si>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</si>
  <si>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</si>
  <si>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</si>
  <si>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</si>
  <si>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</si>
  <si>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</si>
  <si>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</si>
  <si>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</si>
  <si>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</si>
  <si>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</si>
  <si>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</si>
  <si>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</si>
  <si>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</si>
  <si>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</si>
  <si>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</si>
  <si>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</si>
  <si>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</si>
  <si>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</si>
  <si>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</si>
  <si>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</si>
  <si>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</si>
  <si>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</si>
  <si>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</si>
  <si>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</si>
  <si>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</si>
  <si>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</si>
  <si>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</si>
  <si>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</si>
  <si>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</si>
  <si>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</si>
  <si>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</si>
  <si>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</si>
  <si>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</si>
  <si>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</si>
  <si>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</si>
  <si>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</si>
  <si>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</si>
  <si>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</si>
  <si>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</si>
  <si>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</si>
  <si>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</si>
  <si>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</si>
  <si>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</si>
  <si>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</si>
  <si>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</si>
  <si>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</si>
  <si>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</si>
  <si>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</si>
  <si>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</si>
  <si>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</si>
  <si>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</si>
  <si>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</si>
  <si>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</si>
  <si>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</si>
  <si>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</si>
  <si>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</si>
  <si>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</si>
  <si>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</si>
  <si>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</si>
  <si>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</si>
  <si>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</si>
  <si>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</si>
  <si>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</si>
  <si>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</si>
  <si>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</si>
  <si>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</si>
  <si>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</si>
  <si>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</si>
  <si>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</si>
  <si>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</si>
  <si>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</si>
  <si>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</si>
  <si>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</si>
  <si>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</si>
  <si>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</si>
  <si>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</si>
  <si>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</si>
  <si>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</si>
  <si>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</si>
  <si>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</si>
  <si>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</si>
  <si>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</si>
  <si>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</si>
  <si>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</si>
  <si>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</si>
  <si>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</si>
  <si>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</si>
  <si>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</si>
  <si>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</si>
  <si>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</si>
  <si>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</si>
  <si>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</si>
  <si>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</si>
  <si>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</si>
  <si>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</si>
  <si>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</si>
  <si>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</si>
  <si>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</si>
  <si>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</si>
  <si>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</si>
  <si>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</si>
  <si>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</si>
  <si>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</si>
  <si>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</si>
  <si>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</si>
  <si>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</si>
  <si>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</si>
  <si>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</si>
  <si>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</si>
  <si>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</si>
  <si>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</si>
  <si>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</si>
  <si>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</si>
  <si>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</si>
  <si>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</si>
  <si>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</si>
  <si>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</si>
  <si>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</si>
  <si>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</si>
  <si>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</si>
  <si>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</si>
  <si>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</si>
  <si>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</si>
  <si>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</si>
  <si>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</si>
  <si>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</si>
  <si>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</si>
  <si>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</si>
  <si>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</si>
  <si>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</si>
  <si>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</si>
  <si>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</si>
  <si>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</si>
  <si>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</si>
  <si>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</si>
  <si>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</si>
  <si>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</si>
  <si>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</si>
  <si>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</si>
  <si>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</si>
  <si>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</si>
  <si>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</si>
  <si>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</si>
  <si>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</si>
  <si>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</si>
  <si>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</si>
  <si>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</si>
  <si>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</si>
  <si>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</si>
  <si>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</si>
  <si>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</si>
  <si>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</si>
  <si>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</si>
  <si>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</si>
  <si>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</si>
  <si>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</si>
  <si>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</si>
  <si>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</si>
  <si>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</si>
  <si>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</si>
  <si>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</si>
  <si>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</si>
  <si>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</si>
  <si>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</si>
  <si>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</si>
  <si>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</si>
  <si>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</si>
  <si>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</si>
  <si>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</si>
  <si>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</si>
  <si>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</si>
  <si>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</si>
  <si>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</si>
  <si>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</si>
  <si>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</si>
  <si>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</si>
  <si>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</si>
  <si>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</si>
  <si>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</si>
  <si>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</si>
  <si>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</si>
  <si>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</si>
  <si>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</si>
  <si>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</si>
  <si>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</si>
  <si>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</si>
  <si>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</si>
  <si>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</si>
  <si>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</si>
  <si>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</si>
  <si>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</si>
  <si>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</si>
  <si>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</si>
  <si>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</si>
  <si>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</si>
  <si>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</si>
  <si>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</si>
  <si>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</si>
  <si>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</si>
  <si>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</si>
  <si>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</si>
  <si>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</si>
  <si>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</si>
  <si>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</si>
  <si>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</si>
  <si>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</si>
  <si>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</si>
  <si>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</si>
  <si>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</si>
  <si>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</si>
  <si>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</si>
  <si>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</si>
  <si>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</si>
  <si>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</si>
  <si>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</si>
  <si>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</si>
  <si>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</si>
  <si>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</si>
  <si>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</si>
  <si>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</si>
  <si>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</si>
  <si>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</si>
  <si>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</si>
  <si>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</si>
  <si>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</si>
  <si>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</si>
  <si>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</si>
  <si>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</si>
  <si>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</si>
  <si>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</si>
  <si>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</si>
  <si>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</si>
  <si>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</si>
  <si>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</si>
  <si>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</si>
  <si>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</si>
  <si>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</si>
  <si>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</si>
  <si>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</si>
  <si>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</si>
  <si>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</si>
  <si>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</si>
  <si>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</si>
  <si>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</si>
  <si>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</si>
  <si>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</si>
  <si>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</si>
  <si>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</si>
  <si>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</si>
  <si>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</si>
  <si>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</si>
  <si>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</si>
  <si>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</si>
  <si>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</si>
  <si>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</si>
  <si>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</si>
  <si>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</si>
  <si>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</si>
  <si>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</si>
  <si>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</si>
  <si>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</si>
  <si>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</si>
  <si>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</si>
  <si>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</si>
  <si>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</si>
  <si>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</si>
  <si>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</si>
  <si>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</si>
  <si>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</si>
  <si>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</si>
  <si>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</si>
  <si>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</si>
  <si>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</si>
  <si>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</si>
  <si>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</si>
  <si>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</si>
  <si>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</si>
  <si>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</si>
  <si>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</si>
  <si>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</si>
  <si>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</si>
  <si>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</si>
  <si>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</si>
  <si>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</si>
  <si>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</si>
  <si>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</si>
  <si>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</si>
  <si>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</si>
  <si>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</si>
  <si>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</si>
  <si>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</si>
  <si>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</si>
  <si>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</si>
  <si>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</si>
  <si>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</si>
  <si>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</si>
  <si>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</si>
  <si>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</si>
  <si>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</si>
  <si>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</si>
  <si>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</si>
  <si>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</si>
  <si>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</si>
  <si>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</si>
  <si>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</si>
  <si>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</si>
  <si>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</si>
  <si>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</si>
  <si>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</si>
  <si>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</si>
  <si>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</si>
  <si>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</si>
  <si>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</si>
  <si>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</si>
  <si>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</si>
  <si>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</si>
  <si>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</si>
  <si>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</si>
  <si>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</si>
  <si>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</si>
  <si>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</si>
  <si>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</si>
  <si>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</si>
  <si>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</si>
  <si>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</si>
  <si>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</si>
  <si>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</si>
  <si>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</si>
  <si>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</si>
  <si>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</si>
  <si>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</si>
  <si>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</si>
  <si>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</si>
  <si>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</si>
  <si>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</si>
  <si>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</si>
  <si>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</si>
  <si>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</si>
  <si>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</si>
  <si>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</si>
  <si>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</si>
  <si>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</si>
  <si>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</si>
  <si>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</si>
  <si>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</si>
  <si>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</si>
  <si>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</si>
  <si>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</si>
  <si>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</si>
  <si>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</si>
  <si>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</si>
  <si>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</si>
  <si>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</si>
  <si>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</si>
  <si>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</si>
  <si>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</si>
  <si>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</si>
  <si>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</si>
  <si>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</si>
  <si>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</si>
  <si>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</si>
  <si>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</si>
  <si>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</si>
  <si>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</si>
  <si>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</si>
  <si>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</si>
  <si>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</si>
  <si>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</si>
  <si>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</si>
  <si>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</si>
  <si>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</si>
  <si>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</si>
  <si>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</si>
  <si>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</si>
  <si>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</si>
  <si>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</si>
  <si>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</si>
  <si>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</si>
  <si>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</si>
  <si>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</si>
  <si>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</si>
  <si>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</si>
  <si>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</si>
  <si>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</si>
  <si>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</si>
  <si>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</si>
  <si>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</si>
  <si>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</si>
  <si>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</si>
  <si>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</si>
  <si>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</si>
  <si>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</si>
  <si>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</si>
  <si>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</si>
  <si>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</si>
  <si>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</si>
  <si>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</si>
  <si>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</si>
  <si>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</si>
  <si>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</si>
  <si>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</si>
  <si>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</si>
  <si>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</si>
  <si>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</si>
  <si>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</si>
  <si>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</si>
  <si>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</si>
  <si>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</si>
  <si>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</si>
  <si>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</si>
  <si>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</si>
  <si>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</si>
  <si>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</si>
  <si>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</si>
  <si>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</si>
  <si>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</si>
  <si>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</si>
  <si>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</si>
  <si>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</si>
  <si>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</si>
  <si>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</si>
  <si>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</si>
  <si>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</si>
  <si>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</si>
  <si>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</si>
  <si>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</si>
  <si>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</si>
  <si>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</si>
  <si>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</si>
  <si>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</si>
  <si>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</si>
  <si>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</si>
  <si>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</si>
  <si>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</si>
  <si>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</si>
  <si>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</si>
  <si>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</si>
  <si>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</si>
  <si>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</si>
  <si>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</si>
  <si>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</si>
  <si>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</si>
  <si>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</si>
  <si>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</si>
  <si>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</si>
  <si>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</si>
  <si>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</si>
  <si>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</si>
  <si>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</si>
  <si>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</si>
  <si>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</si>
  <si>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</si>
  <si>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</si>
  <si>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</si>
  <si>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</si>
  <si>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</si>
  <si>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</si>
  <si>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</si>
  <si>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</si>
  <si>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</si>
  <si>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</si>
  <si>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</si>
  <si>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</si>
  <si>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</si>
  <si>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</si>
  <si>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</si>
  <si>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</si>
  <si>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</si>
  <si>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</si>
  <si>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</si>
  <si>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</si>
  <si>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</si>
  <si>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</si>
  <si>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</si>
  <si>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</si>
  <si>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</si>
  <si>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</si>
  <si>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</si>
  <si>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</si>
  <si>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</si>
  <si>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</si>
  <si>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</si>
  <si>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</si>
  <si>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</si>
  <si>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</si>
  <si>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</si>
  <si>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</si>
  <si>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</si>
  <si>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</si>
  <si>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</si>
  <si>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</si>
  <si>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</si>
  <si>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</si>
  <si>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</si>
  <si>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</si>
  <si>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</si>
  <si>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</si>
  <si>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</si>
  <si>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</si>
  <si>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</si>
  <si>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</si>
  <si>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</si>
  <si>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</si>
  <si>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</si>
  <si>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</si>
  <si>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</si>
  <si>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</si>
  <si>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</si>
  <si>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</si>
  <si>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</si>
  <si>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</si>
  <si>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</si>
  <si>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</si>
  <si>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</si>
  <si>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</si>
  <si>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</si>
  <si>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</si>
  <si>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</si>
  <si>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</si>
  <si>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</si>
  <si>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</si>
  <si>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</si>
  <si>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</si>
  <si>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</si>
  <si>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</si>
  <si>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</si>
  <si>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</si>
  <si>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</si>
  <si>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</si>
  <si>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</si>
  <si>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</si>
  <si>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</si>
  <si>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</si>
  <si>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</si>
  <si>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</si>
  <si>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</si>
  <si>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</si>
  <si>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</si>
  <si>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</si>
  <si>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</si>
  <si>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</si>
  <si>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</si>
  <si>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</si>
  <si>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</si>
  <si>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</si>
  <si>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</si>
  <si>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</si>
  <si>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</si>
  <si>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</si>
  <si>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</si>
  <si>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</si>
  <si>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</si>
  <si>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</si>
  <si>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</si>
  <si>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</si>
  <si>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</si>
  <si>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</si>
  <si>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</si>
  <si>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</si>
  <si>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</si>
  <si>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</si>
  <si>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</si>
  <si>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</si>
  <si>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</si>
  <si>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</si>
  <si>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</si>
  <si>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</si>
  <si>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</si>
  <si>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</si>
  <si>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</si>
  <si>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</si>
  <si>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</si>
  <si>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</si>
  <si>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</si>
  <si>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</si>
  <si>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</si>
  <si>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</si>
  <si>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</si>
  <si>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</si>
  <si>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</si>
  <si>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</si>
  <si>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</si>
  <si>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</si>
  <si>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</si>
  <si>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</si>
  <si>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</si>
  <si>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</si>
  <si>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</si>
  <si>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</si>
  <si>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</si>
  <si>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</si>
  <si>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</si>
  <si>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</si>
  <si>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</si>
  <si>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</si>
  <si>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</si>
  <si>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</si>
  <si>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</si>
  <si>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</si>
  <si>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</si>
  <si>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</si>
  <si>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</si>
  <si>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</si>
  <si>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</si>
  <si>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</si>
  <si>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</si>
  <si>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</si>
  <si>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</si>
  <si>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</si>
  <si>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</si>
  <si>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</si>
  <si>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</si>
  <si>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</si>
  <si>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</si>
  <si>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</si>
  <si>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</si>
  <si>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</si>
  <si>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</si>
  <si>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</si>
  <si>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</si>
  <si>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</si>
  <si>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</si>
  <si>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</si>
  <si>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</si>
  <si>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</si>
  <si>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</si>
  <si>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</si>
  <si>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</si>
  <si>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</si>
  <si>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</si>
  <si>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</si>
  <si>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</si>
  <si>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</si>
  <si>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</si>
  <si>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</si>
  <si>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</si>
  <si>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</si>
  <si>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</si>
  <si>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</si>
  <si>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</si>
  <si>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</si>
  <si>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</si>
  <si>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</si>
  <si>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</si>
  <si>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</si>
  <si>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</si>
  <si>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</si>
  <si>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</si>
  <si>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</si>
  <si>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</si>
  <si>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</si>
  <si>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</si>
  <si>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</si>
  <si>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</si>
  <si>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</si>
  <si>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</si>
  <si>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</si>
  <si>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</si>
  <si>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</si>
  <si>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</si>
  <si>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</si>
  <si>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</si>
  <si>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</si>
  <si>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</si>
  <si>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</si>
  <si>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</si>
  <si>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</si>
  <si>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</si>
  <si>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</si>
  <si>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</si>
  <si>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</si>
  <si>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</si>
  <si>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</si>
  <si>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</si>
  <si>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</si>
  <si>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</si>
  <si>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</si>
  <si>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</si>
  <si>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</si>
  <si>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</si>
  <si>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</si>
  <si>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</si>
  <si>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</si>
  <si>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</si>
  <si>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</si>
  <si>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</si>
  <si>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</si>
  <si>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</si>
  <si>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</si>
  <si>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</si>
  <si>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</si>
  <si>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</si>
  <si>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</si>
  <si>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</si>
  <si>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</si>
  <si>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</si>
  <si>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</si>
  <si>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</si>
  <si>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</si>
  <si>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</si>
  <si>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</si>
  <si>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</si>
  <si>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</si>
  <si>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</si>
  <si>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</si>
  <si>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</si>
  <si>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</si>
  <si>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</si>
  <si>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</si>
  <si>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</si>
  <si>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</si>
  <si>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</si>
  <si>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</si>
  <si>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</si>
  <si>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</si>
  <si>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</si>
  <si>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</si>
  <si>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</si>
  <si>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</si>
  <si>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</si>
  <si>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</si>
  <si>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</si>
  <si>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</si>
  <si>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</si>
  <si>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</si>
  <si>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</si>
  <si>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</si>
  <si>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</si>
  <si>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</si>
  <si>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</si>
  <si>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</si>
  <si>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</si>
  <si>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</si>
  <si>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</si>
  <si>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</si>
  <si>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</si>
  <si>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</si>
  <si>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</si>
  <si>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</si>
  <si>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</si>
  <si>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</si>
  <si>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</si>
  <si>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</si>
  <si>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</si>
  <si>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</si>
  <si>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</si>
  <si>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</si>
  <si>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</si>
  <si>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</si>
  <si>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</si>
  <si>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</si>
  <si>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</si>
  <si>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</si>
  <si>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</si>
  <si>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</si>
  <si>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</si>
  <si>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</si>
  <si>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</si>
  <si>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</si>
  <si>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</si>
  <si>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</si>
  <si>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</si>
  <si>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</si>
  <si>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</si>
  <si>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</si>
  <si>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</si>
  <si>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</si>
  <si>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</si>
  <si>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</si>
  <si>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</si>
  <si>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</si>
  <si>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</si>
  <si>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</si>
  <si>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</si>
  <si>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</si>
  <si>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</si>
  <si>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</si>
  <si>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</si>
  <si>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</si>
  <si>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</si>
  <si>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</si>
  <si>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</si>
  <si>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</si>
  <si>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</si>
  <si>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</si>
  <si>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</si>
  <si>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</si>
  <si>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</si>
  <si>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</si>
  <si>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</si>
  <si>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</si>
  <si>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</si>
  <si>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</si>
  <si>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</si>
  <si>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</si>
  <si>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</si>
  <si>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</si>
  <si>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</si>
  <si>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</si>
  <si>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</si>
  <si>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</si>
  <si>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</si>
  <si>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</si>
  <si>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</si>
  <si>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</si>
  <si>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</si>
  <si>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</si>
  <si>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</si>
  <si>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</si>
  <si>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</si>
  <si>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</si>
  <si>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</si>
  <si>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</si>
  <si>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</si>
  <si>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</si>
  <si>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</si>
  <si>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</si>
  <si>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</si>
  <si>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</si>
  <si>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</si>
  <si>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</si>
  <si>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</si>
  <si>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</si>
  <si>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</si>
  <si>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</si>
  <si>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</si>
  <si>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</si>
  <si>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</si>
  <si>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</si>
  <si>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</si>
  <si>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</si>
  <si>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</si>
  <si>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</si>
  <si>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</si>
  <si>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</si>
  <si>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</si>
  <si>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</si>
  <si>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</si>
  <si>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</si>
  <si>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</si>
  <si>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</si>
  <si>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</si>
  <si>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</si>
  <si>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</si>
  <si>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</si>
  <si>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</si>
  <si>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</si>
  <si>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</si>
  <si>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</si>
  <si>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</si>
  <si>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</si>
  <si>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</si>
  <si>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</si>
  <si>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</si>
  <si>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</si>
  <si>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</si>
  <si>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</si>
  <si>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</si>
  <si>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</si>
  <si>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</si>
  <si>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</si>
  <si>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</si>
  <si>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</si>
  <si>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</si>
  <si>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</si>
  <si>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</si>
  <si>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</si>
  <si>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</si>
  <si>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</si>
  <si>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</si>
  <si>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</si>
  <si>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</si>
  <si>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</si>
  <si>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</si>
  <si>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</si>
  <si>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</si>
  <si>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</si>
  <si>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</si>
  <si>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</si>
  <si>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</si>
  <si>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</si>
  <si>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</si>
  <si>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</si>
  <si>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</si>
  <si>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</si>
  <si>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</si>
  <si>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</si>
  <si>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</si>
  <si>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</si>
  <si>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</si>
  <si>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</si>
  <si>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</si>
  <si>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</si>
  <si>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</si>
  <si>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</si>
  <si>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</si>
  <si>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</si>
  <si>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</si>
  <si>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</si>
  <si>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</si>
  <si>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</si>
  <si>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</si>
  <si>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</si>
  <si>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</si>
  <si>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</si>
  <si>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</si>
  <si>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</si>
  <si>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</si>
  <si>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</si>
  <si>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</si>
  <si>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</si>
  <si>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</si>
  <si>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</si>
  <si>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</si>
  <si>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</si>
  <si>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</si>
  <si>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</si>
  <si>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</si>
  <si>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</si>
  <si>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</si>
  <si>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</si>
  <si>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</si>
  <si>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</si>
  <si>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</si>
  <si>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</si>
  <si>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</si>
  <si>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</si>
  <si>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</si>
  <si>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</si>
  <si>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</si>
  <si>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</si>
  <si>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</si>
  <si>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</si>
  <si>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</si>
  <si>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</si>
  <si>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</si>
  <si>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</si>
  <si>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</si>
  <si>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</si>
  <si>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</si>
  <si>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</si>
  <si>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</si>
  <si>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</si>
  <si>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</si>
  <si>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</si>
  <si>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</si>
  <si>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</si>
  <si>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</si>
  <si>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</si>
  <si>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</si>
  <si>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</si>
  <si>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</si>
  <si>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</si>
  <si>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</si>
  <si>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</si>
  <si>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</si>
  <si>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</si>
  <si>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</si>
  <si>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</si>
  <si>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</si>
  <si>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</si>
  <si>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</si>
  <si>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</si>
  <si>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</si>
  <si>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</si>
  <si>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</si>
  <si>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</si>
  <si>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</si>
  <si>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</si>
  <si>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</si>
  <si>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</si>
  <si>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</si>
  <si>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</si>
  <si>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</si>
  <si>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</si>
  <si>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</si>
  <si>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</si>
  <si>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</si>
  <si>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</si>
  <si>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</si>
  <si>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</si>
  <si>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</si>
  <si>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</si>
  <si>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</si>
  <si>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</si>
  <si>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</si>
  <si>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</si>
  <si>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</si>
  <si>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</si>
  <si>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</si>
  <si>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</si>
  <si>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</si>
  <si>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</si>
  <si>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</si>
  <si>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</si>
  <si>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</si>
  <si>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</si>
  <si>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</si>
  <si>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</si>
  <si>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</si>
  <si>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</si>
  <si>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</si>
  <si>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</si>
  <si>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</si>
  <si>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</si>
  <si>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</si>
  <si>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</si>
  <si>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</si>
  <si>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</si>
  <si>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PCM-20251102-00000306</t>
  </si>
  <si>
    <t>ETA 25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</si>
  <si>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</si>
  <si>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</si>
  <si>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</si>
  <si>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</si>
  <si>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</si>
  <si>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</si>
  <si>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PCM-20251102-00000219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</si>
  <si>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</si>
  <si>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</si>
  <si>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</si>
  <si>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</si>
  <si>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</si>
  <si>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</si>
  <si>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PCM-20251102-00000288</t>
  </si>
  <si>
    <t>TEam moved need 60 min</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</si>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</sst>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9" totalsRowShown="0" headerRowDxfId="48" dataDxfId="47" headerRowBorderDxfId="45" tableBorderDxfId="46" totalsRowBorderDxfId="44">
  <autoFilter ref="A1:L1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300.24063888889214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45963.189064814818</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45963.189064814818</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45963.189064814818</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45963.189064814818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45963.189064814818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45963.189064814818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45963.189064814818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45963.189064814818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45963.189064814818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45963.189064814818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45963.189064814818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45963.189064814818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45963.189064814818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45963.189064814818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45963.189064814818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45963.189064814818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45963.189064814818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45963.189064814818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45963.189064814818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45963.189064814818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45963.189064814818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45963.189064814818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45963.189064814818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45963.189064814818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45963.189064814818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45963.189064814818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45963.189064814818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45963.189064814818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45963.189064814818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45963.189064814818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45963.189064814818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45963.189064814818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45963.189064814818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45963.189064814818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45963.189064814818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45963.189064814818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45963.189064814818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45963.189064814818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45963.189064814818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45963.189064814818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45963.189064814818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45963.189064814818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45963.189064814818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45963.189064814818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45963.189064814818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45963.189064814818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45963.189064814818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45963.189064814818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45963.189064814818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45963.189064814818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45963.189064814818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45963.189064814818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45963.189064814818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45963.189064814818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45963.189064814818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45963.189064814818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45963.189064814818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45963.189064814818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45963.189064814818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45963.189064814818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45963.189064814818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45963.189064814818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45963.189064814818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45963.189064814818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45963.189064814818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45963.189064814818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45963.189064814818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45963.189064814818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45963.189064814818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45963.189064814818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45963.189064814818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45963.189064814818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45963.189064814818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45963.189064814818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45963.189064814818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45963.189064814818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45963.189064814818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45963.189064814818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45963.189064814818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45963.189064814818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45963.189064814818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45963.189064814818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45963.189064814818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45963.189064814818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45963.189064814818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45963.189064814818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45963.189064814818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45963.189064814818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45963.189064814818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45963.189064814818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45963.189064814818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45963.189064814818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45963.189064814818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45963.189064814818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45963.189064814818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45963.189064814818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45963.189064814818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45963.189064814818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45963.189064814818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45963.189064814818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45963.189064814818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45963.189064814818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45963.189064814818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45963.189064814818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45963.189064814818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45963.189064814818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45963.189064814818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45963.189064814818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45963.189064814818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45963.189064814818</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45963.189064814818</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45963.189064814818</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45963.189064814818</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45963.189064814818</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45963.189064814818</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E753161B-539A-46CE-8E19-ACAB0B876612}"/>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138.1892268518568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4.4469814814874553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0.41517592593299923</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v>45963.171712962961</v>
      </c>
      <c r="G6" s="115">
        <f ca="1">IFERROR(NOW()-F6,"-")</f>
        <v>1.7351851856801659E-2</v>
      </c>
      <c r="H6" s="114">
        <v>45963.106851851851</v>
      </c>
      <c r="I6" s="18" t="str">
        <f>IFERROR(VLOOKUP(D6,DB!A:F,6,0),"")</f>
        <v>Generator-SG</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45963.189064814818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45963.189064814818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45963.189064814818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45963.189064814818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45963.189064814818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45963.189064814818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45963.189064814818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45963.189064814818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45963.189064814818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45963.189064814818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45963.189064814818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45963.189064814818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45963.189064814818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45963.189064814818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45963.189064814818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45963.189064814818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45963.189064814818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45963.189064814818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45963.189064814818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45963.189064814818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45963.189064814818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45963.189064814818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45963.189064814818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45963.189064814818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45963.189064814818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45963.189064814818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45963.189064814818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45963.189064814818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45963.189064814818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45963.189064814818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45963.189064814818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45963.189064814818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45963.189064814818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45963.189064814818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45963.189064814818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45963.189064814818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45963.189064814818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45963.189064814818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45963.189064814818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45963.189064814818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45963.189064814818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45963.189064814818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45963.189064814818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45963.189064814818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45963.189064814818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45963.189064814818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45963.189064814818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45963.189064814818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45963.189064814818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45963.189064814818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45963.189064814818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45963.189064814818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45963.189064814818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45963.189064814818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45963.189064814818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45963.189064814818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45963.189064814818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45963.189064814818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45963.189064814818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45963.189064814818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45963.189064814818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45963.189064814818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45963.189064814818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45963.189064814818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45963.189064814818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45963.189064814818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45963.189064814818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45963.189064814818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45963.189064814818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45963.189064814818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45963.189064814818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45963.189064814818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45963.189064814818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45963.189064814818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45963.189064814818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45963.189064814818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45963.189064814818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45963.189064814818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45963.189064814818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45963.189064814818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45963.189064814818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45963.189064814818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45963.189064814818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45963.189064814818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45963.189064814818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45963.189064814818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45963.189064814818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45963.189064814818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45963.189064814818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45963.189064814818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45963.189064814818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45963.189064814818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45963.189064814818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45963.189064814818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45963.189064814818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45963.189064814818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45963.189064814818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45963.189064814818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45963.189064814818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45963.189064814818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45963.189064814818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45963.189064814818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45963.189064814818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45963.189064814818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45963.189064814818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45963.189064814818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45963.189064814818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45963.189064814818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45963.189064814818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45963.189064814818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45963.189064814818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45963.189064814818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45963.189064814818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45963.189064814818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45963.189064814818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45963.189064814818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45963.189064814818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45963.189064814818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45963.189064814818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45963.189064814818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45963.189064814818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45963.189064814818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45963.189064814818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45963.189064814818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45963.189064814818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45963.189064814818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45963.189064814818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45963.189064814818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45963.189064814818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45963.189064814818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45963.189064814818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45963.189064814818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45963.189064814818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45963.189064814818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45963.189064814818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45963.189064814818</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45963.189064814818</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45963.189064814818</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45963.189064814818</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45963.189064814818</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45963.189064814818</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45963.189064814818</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45963.189064814818</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F8" sqref="F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5" ca="1" si="0">IFERROR(NOW()-F2,"-")</f>
        <v>45963.189064814818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45963.189064814818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45963.189064814818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45963.189064814818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45963.189064814818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45963.189064814818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45963.189064814818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45963.189064814818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45963.189064814818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45963.189064814818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45963.189064814818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45963.189064814818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45963.189064814818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45963.189064814818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45963.189064814818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45963.189064814818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45963.189064814818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45963.189064814818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45963.189064814818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45963.189064814818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45963.189064814818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45963.189064814818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45963.189064814818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45963.189064814818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45963.189064814818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45963.189064814818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45963.189064814818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45963.189064814818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45963.189064814818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45963.189064814818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45963.189064814818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45963.189064814818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45963.189064814818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45963.189064814818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45963.189064814818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45963.189064814818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45963.189064814818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45963.189064814818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45963.189064814818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45963.189064814818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45963.189064814818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45963.189064814818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45963.189064814818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45963.189064814818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45963.189064814818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45963.189064814818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45963.189064814818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45963.189064814818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45963.189064814818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45963.189064814818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45963.189064814818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45963.189064814818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45963.189064814818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45963.189064814818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45963.189064814818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45963.189064814818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45963.189064814818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45963.189064814818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45963.189064814818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45963.189064814818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45963.189064814818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45963.189064814818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45963.189064814818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45963.189064814818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45963.189064814818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45963.189064814818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45963.189064814818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45963.189064814818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45963.189064814818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45963.189064814818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45963.189064814818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45963.189064814818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45963.189064814818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45963.189064814818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45963.189064814818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45963.189064814818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45963.189064814818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45963.189064814818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45963.189064814818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45963.189064814818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45963.189064814818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45963.189064814818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45963.189064814818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45963.189064814818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45963.189064814818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45963.189064814818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45963.189064814818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45963.189064814818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45963.189064814818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45963.189064814818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45963.189064814818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45963.189064814818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45963.189064814818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45963.189064814818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45963.189064814818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45963.189064814818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45963.189064814818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45963.189064814818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45963.189064814818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45963.189064930557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45963.189064930557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45963.189064930557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45963.189064930557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45963.189064930557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45963.189064930557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45963.189064930557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45963.189064930557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45963.189064930557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45963.189064930557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45963.189064930557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45963.189064930557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45963.189064930557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45963.189064930557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45963.189064930557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45963.189064930557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45963.189064930557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45963.189064930557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45963.189064930557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45963.189064930557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45963.189064930557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45963.189064930557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45963.189064930557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45963.189064930557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45963.189064930557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45963.189064930557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45963.189064930557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45963.189064930557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45963.189064930557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45963.189064930557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45963.189064930557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45963.189064930557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45963.189064930557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45963.189064930557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45963.189064930557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45963.189064930557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45963.189064930557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45963.189064930557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45963.189064930557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45963.189064930557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45963.189064930557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45963.189064930557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45963.189064930557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45963.189064930557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45963.189064930557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45963.189064930557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45963.189064930557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45963.189064930557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45963.189064930557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45963.189064930557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45963.189064930557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45963.189064930557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45963.189064930557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45963.189064930557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45963.189064930557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45963.189064930557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45963.189064930557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45963.189064930557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45963.189064930557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45963.189064930557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45963.189064930557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45963.189064930557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45963.189064930557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45963.189064930557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45963.189064930557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45963.189064930557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45963.189064930557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45963.189064930557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45963.189064930557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45963.189064930557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45963.189064930557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45963.189064930557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45963.189064930557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45963.189064930557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45963.189064930557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45963.189064930557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45963.189064930557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45963.189064930557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45963.189064930557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45963.189064930557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45963.189064930557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45963.189064930557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45963.189064930557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45963.189064930557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45963.189064930557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45963.189064930557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45963.189064930557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45963.189064930557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45963.189064930557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45963.189064930557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45963.189064930557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45963.189064930557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45963.189064930557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45963.189064930557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45963.189064930557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45963.189064930557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45963.189064930557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45963.189064930557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45963.189064930557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45963.189064930557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45963.189064930557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45963.189064930557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45963.189064930557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45963.189064930557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45963.189064930557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45963.189064930557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45963.189064930557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45963.189064930557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45963.189064930557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45963.189064930557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45963.189064930557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45963.189064930557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45963.189064930557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45963.189064930557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45963.189064930557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45963.189064930557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45963.189064930557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45963.189064930557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45963.189064930557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45963.189064930557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45963.189064930557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45963.189064930557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45963.189064930557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45963.189064930557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45963.189064930557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45963.189064930557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45963.189064930557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45963.189064930557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45963.189064930557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45963.189064930557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45963.189064930557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45963.189064930557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45963.189064930557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45963.189064930557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45963.189064930557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45963.189064930557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45963.189064930557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45963.189064930557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45963.189064930557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45963.189064930557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45963.189064930557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45963.189064930557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45963.189064930557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45963.189064930557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45963.189064930557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45963.189064930557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45963.189064930557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45963.189064930557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45963.189064930557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45963.189064930557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45963.189064930557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45963.189064930557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45963.189064930557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45963.189064930557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45963.189064930557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45963.189064930557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45963.189064930557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45963.189064930557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45963.189064930557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45963.189064930557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45963.189064930557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45963.189064930557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45963.189064930557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45963.189064930557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45963.189064930557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45963.189064930557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45963.189064930557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45963.189064930557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45963.189064930557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45963.189064930557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45963.189064930557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45963.189064930557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45963.189064930557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45963.189064930557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45963.189064930557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45963.189064930557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45963.189064930557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45963.189064930557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45963.189064930557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45963.189064930557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45963.189064930557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45963.189064930557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45963.189064930557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45963.189064930557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45963.189064930557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45963.189064930557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45963.189064930557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45963.189064930557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45963.189064930557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45963.189064930557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45963.189064930557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45963.189064930557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45963.189064930557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45963.189064930557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45963.189064930557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45963.189064930557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45963.189064930557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45963.189064930557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45963.189064930557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45963.189064930557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45963.189064930557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45963.189064930557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45963.189064930557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45963.189064930557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45963.189064930557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45963.189064930557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45963.189064930557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45963.189064930557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45963.189064930557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45963.189064930557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45963.189064930557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45963.189064930557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45963.189064930557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45963.189064930557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45963.189064930557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45963.189064930557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45963.189064930557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45963.189064930557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45963.189064930557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45963.189064930557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45963.189064930557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45963.189064930557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45963.189064930557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45963.189064930557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45963.189064930557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45963.189064930557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45963.189064930557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45963.189064930557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45963.189064930557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45963.189064930557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45963.189064930557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45963.189064930557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45963.189064930557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45963.189064930557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45963.189064930557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45963.189064930557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45963.189064930557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45963.189064930557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45963.189064930557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45963.189064930557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45963.189064930557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45963.189064930557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45963.189064930557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45963.189064930557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45963.189064930557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45963.189064930557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45963.189064930557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45963.189064930557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45963.189064930557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45963.189064930557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45963.189064930557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45963.189064930557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45963.189064930557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45963.189064930557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45963.189064930557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45963.189064930557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45963.189064930557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45963.189064930557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45963.189064930557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45963.189064930557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45963.189064930557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45963.189064930557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45963.189064930557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45963.189064930557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45963.189064930557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45963.189064930557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45963.189064930557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45963.189064930557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45963.189064930557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45963.189064930557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45963.189064930557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45963.189064930557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45963.189064930557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45963.189064930557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45963.189064930557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45963.189064930557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45963.189064930557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45963.189064930557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45963.189064930557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45963.189064930557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45963.189064930557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45963.189064930557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45963.189064930557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45963.189064930557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45963.189064930557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45963.189064930557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45963.189064930557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45963.189064930557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45963.189064930557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45963.189064930557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45963.189064930557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45963.189064930557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45963.189064930557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45963.189064930557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45963.189064930557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45963.189064930557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45963.189064930557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45963.189064930557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45963.189064930557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45963.189064930557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45963.189064930557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45963.189064930557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45963.189064930557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45963.189064930557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45963.189064930557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45963.189064930557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45963.189064930557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45963.189064930557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45963.189064930557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45963.189064930557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45963.189064930557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45963.189064930557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45963.189064930557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45963.189064930557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45963.189064930557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45963.189064930557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45963.189064930557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45963.189064930557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45963.189064930557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45963.189064930557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45963.189064930557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45963.189064930557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45963.189064930557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45963.189064930557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45963.189064930557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45963.189064930557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45963.189064930557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45963.189064930557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45963.189064930557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45963.189064930557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45963.189064930557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45963.189064930557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45963.189064930557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45963.189064930557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45963.189064930557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45963.189064930557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45963.189064930557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45963.189064930557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45963.189064930557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45963.189064930557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45963.189064930557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45963.189064930557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45963.189064930557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45963.189064930557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45963.189064930557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45963.189064930557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45963.189064930557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45963.189064930557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45963.189064930557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45963.189064930557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45963.189064930557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45963.189064930557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45963.189064930557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45963.189064930557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45963.189064930557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45963.189064930557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45963.189064930557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45963.189064930557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45963.189064930557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45963.189064930557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45963.189064930557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45963.189064930557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45963.189064930557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45963.189064930557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45963.189064930557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45963.189064930557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45963.189064930557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45963.189064930557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45963.189064930557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45963.189064930557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45963.189064930557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45963.189064930557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45963.189064930557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45963.189064930557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45963.189064930557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45963.189064930557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45963.189064930557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45963.189064930557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45963.189064930557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45963.189064930557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45963.189064930557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45963.189064930557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45963.189064930557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45963.189064930557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45963.189064930557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45963.189064930557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45963.189064930557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45963.189064930557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45963.189064930557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45963.189064930557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45963.189064930557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45963.189064930557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45963.189064930557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45963.189064930557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45963.189064930557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45963.189064930557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45963.189064930557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45963.189064930557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45963.189064930557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45963.189064930557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45963.189064930557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45963.189064930557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45963.189064930557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45963.189064930557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45963.189064930557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45963.189064930557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45963.189064930557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45963.189064930557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45963.189064930557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45963.189064930557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45963.189064930557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45963.189064930557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45963.189064930557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45963.189064930557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45963.189064930557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45963.189064930557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45963.189064930557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45963.189064930557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45963.189064930557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45963.189064930557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45963.189064930557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45963.189064930557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45963.189064930557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45963.189064930557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45963.189064930557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45963.189064930557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45963.189064930557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45963.189064930557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45963.189064930557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45963.189064930557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45963.189064930557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45963.189064930557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45963.189064930557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45963.189064930557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45963.189064930557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45963.189064930557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45963.189064930557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45963.189064930557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45963.189064930557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45963.189064930557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45963.189064930557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45963.189064930557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45963.189064930557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45963.189064930557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45963.189064930557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45963.189064930557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45963.189064930557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45963.189064930557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45963.189064930557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45963.189064930557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45963.189064930557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45963.189064930557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45963.189064930557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45963.189064930557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45963.189064930557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45963.189064930557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45963.189064930557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45963.189064930557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45963.189064930557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45963.189064930557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45963.189064930557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45963.189064930557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45963.189064930557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45963.189064930557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45963.189064930557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45963.189064930557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45963.189064930557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45963.189064930557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45963.189064930557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45963.189064930557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45963.189064930557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45963.189064930557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45963.189064930557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45963.189064930557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45963.189064930557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45963.189064930557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45963.189064930557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45963.189064930557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45963.189064930557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45963.189064930557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45963.189064930557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45963.189064930557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45963.189064930557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45963.189064930557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45963.189064930557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45963.189064930557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45963.189064930557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45963.189064930557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45963.189064930557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45963.189064930557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45963.189064930557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45963.189064930557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45963.189064930557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45963.189064930557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45963.189064930557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45963.189064930557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45963.189064930557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45963.189064930557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45963.189064930557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45963.189064930557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45963.189064930557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45963.189064930557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45963.189064930557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45963.189064930557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45963.189064930557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45963.189064930557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45963.189064930557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45963.189064930557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45963.189064930557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45963.189064930557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45963.189064930557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45963.189064930557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45963.189064930557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45963.189064930557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45963.189064930557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45963.189064930557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45963.189064930557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45963.189064930557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45963.189064930557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45963.189064930557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45963.189064930557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45963.189064930557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45963.189064930557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45963.189064930557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45963.189064930557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45963.189064930557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45963.189064930557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45963.189064930557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45963.189064930557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45963.189064930557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45963.189064930557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45963.189064930557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45963.189064930557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45963.189064930557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45963.189064930557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45963.189064930557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45963.189064930557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45963.189064930557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45963.189064930557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45963.189064930557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45963.189064930557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45963.189064930557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45963.189064930557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45963.189064930557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45963.189064930557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45963.189064930557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45963.189064930557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45963.189064930557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45963.189064930557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45963.189064930557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45963.189064930557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45963.189064930557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45963.189064930557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45963.189064930557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45963.189064930557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45963.189064930557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45963.189064930557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45963.189064930557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45963.189064930557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45963.189064930557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45963.189064930557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45963.189064930557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45963.189064930557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45963.189064930557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45963.189064930557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45963.189064930557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45963.189064930557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45963.189064930557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45963.189064930557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45963.189064930557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45963.189064930557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45963.189064930557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45963.189064930557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45963.189064930557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45963.189064930557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45963.189064930557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45963.189064930557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45963.189064930557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45963.189064930557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45963.189064930557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45963.189064930557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45963.189064930557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45963.189064930557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45963.189064930557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45963.189064930557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45963.189064930557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45963.189064930557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45963.189064930557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45963.189064930557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45963.189064930557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45963.189064930557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45963.189064930557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45963.189064930557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45963.189064930557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45963.189064930557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45963.189064930557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45963.189064930557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45963.189064930557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45963.189064930557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45963.189064930557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45963.189064930557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45963.189064930557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45963.189064930557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45963.189064930557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45963.189064930557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45963.189064930557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45963.189064930557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45963.189064930557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45963.189064930557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45963.189064930557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45963.189064930557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45963.189064930557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45963.189064930557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45963.189064930557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45963.189064930557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45963.189064930557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45963.189064930557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45963.189064930557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45963.189064930557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45963.189064930557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45963.189064930557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45963.189064930557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45963.189064930557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45963.189064930557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45963.189064930557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45963.189064930557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45963.189064930557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45963.189064930557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45963.189064930557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45963.189064930557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45963.189064930557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45963.189064930557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45963.189064930557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45963.189064930557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45963.189064930557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45963.189064930557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45963.189064930557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45963.189064930557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45963.189064930557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45963.189064930557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45963.189064930557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45963.189064930557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45963.189064930557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45963.189064930557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45963.189064930557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45963.189064930557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45963.189064930557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45963.189064930557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45963.189064930557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45963.189064930557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45963.189064930557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45963.189064930557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45963.189064930557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45963.189064930557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45963.189064930557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45963.189064930557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45963.189064930557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45963.189064930557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45963.189064930557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45963.189064930557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45963.189064930557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45963.189064930557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45963.189064930557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45963.189064930557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45963.189064930557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45963.189064930557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45963.189064930557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45963.189064930557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45963.189064930557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45963.189064930557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45963.189064930557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45963.189064930557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45963.189064930557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45963.189064930557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45963.189064930557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45963.189064930557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45963.189064930557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45963.189064930557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45963.189064930557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45963.189064930557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45963.189064930557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45963.189064930557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45963.189064930557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45963.189064930557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45963.189064930557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45963.189064930557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45963.189064930557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45963.189064930557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45963.189064930557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45963.189064930557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45963.189064930557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45963.189064930557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45963.189064930557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45963.189064930557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45963.189064930557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45963.189064930557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45963.189064930557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45963.189064930557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45963.189064930557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45963.189064930557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45963.189064930557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45963.189064930557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45963.189064930557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45963.189064930557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45963.189064930557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45963.189064930557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45963.189064930557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45963.189064930557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45963.189064930557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45963.189064930557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45963.189064930557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45963.189064930557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45963.189064930557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45963.189064930557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45963.189064930557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45963.189064930557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45963.189064930557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45963.189064930557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45963.189064930557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45963.189064930557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45963.189064930557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45963.189064930557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45963.189064930557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45963.189064930557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45963.189064930557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45963.189064930557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45963.189064930557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45963.189064930557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45963.189064930557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45963.189064930557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45963.189064930557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45963.189064930557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45963.189064930557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45963.189064930557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45963.189064930557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45963.189064930557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45963.189064930557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45963.189064930557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45963.189064930557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45963.189064930557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45963.189064930557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45963.189064930557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45963.189064930557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45963.189064930557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45963.189064930557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45963.189064930557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45963.189064930557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45963.189064930557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45963.189064930557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45963.189064930557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45963.189064930557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45963.189064930557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45963.189064930557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45963.189064930557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45963.189064930557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45963.189064930557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45963.189064930557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45963.189064930557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45963.189064930557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45963.189064930557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45963.189064930557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45963.189064930557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45963.189064930557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45963.189064930557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45963.189064930557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45963.189064930557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45963.189064930557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45963.189064930557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45963.189064930557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45963.189064930557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45963.189064930557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45963.189064930557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45963.189064930557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45963.189064930557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45963.189064930557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45963.189064930557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45963.189064930557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45963.189064930557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45963.189064930557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45963.189064930557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45963.189064930557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45963.189064930557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45963.189064930557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45963.189064930557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45963.189064930557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45963.189064930557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45963.189064930557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45963.189064930557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45963.189064930557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45963.189064930557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45963.189064930557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45963.189064930557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45963.189064930557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45963.189064930557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45963.189064930557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45963.189064930557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45963.189064930557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45963.189064930557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45963.189064930557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45963.189064930557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45963.189064930557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45963.189064930557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45963.189064930557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45963.189064930557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45963.189064930557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45963.189064930557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45963.189064930557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45963.189064930557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45963.189064930557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45963.189064930557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45963.189064930557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45963.189064930557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45963.189064930557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45963.189064930557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45963.189064930557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45963.189064930557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45963.189064930557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45963.189064930557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45963.189064930557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45963.189064930557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45963.189064930557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45963.189064930557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45963.189064930557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45963.189064930557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45963.189064930557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45963.189064930557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45963.189064930557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45963.189064930557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45963.189064930557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45963.189064930557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45963.189064930557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45963.189064930557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45963.189064930557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45963.189064930557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45963.189064930557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45963.189064930557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45963.189064930557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45963.189064930557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45963.189064930557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45963.189064930557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45963.189064930557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45963.189064930557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45963.189064930557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45963.189064930557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45963.189064930557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45963.189064930557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45963.189064930557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45963.189064930557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45963.189064930557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45963.189064930557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45963.189064930557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45963.189064930557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45963.189064930557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45963.189064930557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45963.189064930557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45963.189064930557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45963.189064930557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45963.189064930557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45963.189064930557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45963.189064930557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45963.189064930557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45963.189064930557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45963.189064930557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45963.189064930557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45963.189064930557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45963.189064930557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45963.189064930557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45963.189064930557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45963.189064930557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45963.189064930557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45963.189064930557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45963.189064930557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45963.189064930557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45963.189064930557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45963.189064930557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45963.189064930557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45963.189064930557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45963.189064930557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45963.189064930557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45963.189064930557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45963.189064930557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45963.189064930557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45963.189064930557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45963.189064930557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45963.189064930557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45963.189064930557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45963.189064930557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45963.189064930557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45963.189064930557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45963.189064930557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45963.189064930557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45963.189064930557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45963.189064930557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45963.189064930557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45963.189064930557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45963.189064930557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45963.189064930557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45963.189064930557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45963.189064930557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45963.189064930557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45963.189064930557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45963.189064930557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45963.189064930557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45963.189064930557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45963.189064930557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45963.189064930557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45963.189064930557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45963.189064930557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45963.189064930557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45963.189064930557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45963.189064930557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45963.189064930557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45963.189064930557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45963.189064930557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45963.189064930557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45963.189064930557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45963.189064930557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45963.189064930557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45963.189064930557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45963.189064930557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45963.189064930557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45963.189064930557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45963.189064930557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45963.189064930557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45963.189064930557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45963.189064930557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45963.189064930557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45963.189064930557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45963.189064930557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45963.189064930557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45963.189064930557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45963.189064930557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45963.189064930557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45963.189064930557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45963.189064930557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45963.189064930557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45963.189064930557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45963.189064930557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45963.189064930557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45963.189064930557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45963.189064930557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45963.189064930557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45963.189064930557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45963.189064930557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45963.189064930557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45963.189064930557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45963.189064930557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45963.189064930557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45963.189064930557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45963.189064930557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45963.189064930557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45963.189064930557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45963.189064930557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45963.189064930557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45963.189064930557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45963.189064930557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45963.189064930557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45963.189064930557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45963.189064930557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45963.189064930557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45963.189064930557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45963.189064930557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45963.189064930557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45963.189064930557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45963.189064930557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45963.189064930557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45963.189064930557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45963.189064930557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45963.189064930557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45963.189064930557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45963.189064930557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45963.189064930557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45963.189064930557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45963.189064930557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45963.189064930557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45963.189064930557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45963.189064930557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45963.189064930557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45963.189064930557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45963.189064930557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45963.189064930557</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45963.189064930557</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45963.189064930557</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45963.189064930557</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259.70834722222207</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2.2203148148182663</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0.20585879629652482</v>
      </c>
      <c r="H4" s="122">
        <v>45962.977384259262</v>
      </c>
      <c r="I4" s="118" t="str">
        <f>IFERROR(VLOOKUP(D4,DB!A:F,6,0),"")</f>
        <v>Generator-SG</v>
      </c>
      <c r="J4" s="118" t="str">
        <f>IFERROR(VLOOKUP(D4,DB!A:G,7,0),"")</f>
        <v>Vandalized</v>
      </c>
      <c r="K4" s="124" t="s">
        <v>39116</v>
      </c>
      <c r="L4" s="120" t="str">
        <f>IFERROR(VLOOKUP(D4,DB!A:I,9,0),"")</f>
        <v>Latis</v>
      </c>
    </row>
    <row r="5" spans="1:16" ht="15" customHeight="1">
      <c r="A5" s="118" t="s">
        <v>39117</v>
      </c>
      <c r="B5" s="118" t="str">
        <f>IFERROR(VLOOKUP(D5,DB!A:K,11,0),"")</f>
        <v>R4</v>
      </c>
      <c r="C5" s="119">
        <v>2</v>
      </c>
      <c r="D5" s="120" t="s">
        <v>37513</v>
      </c>
      <c r="E5" s="97" t="s">
        <v>39021</v>
      </c>
      <c r="F5" s="122">
        <v>45963.120833333334</v>
      </c>
      <c r="G5" s="123">
        <f ca="1">IFERROR(NOW()-F5,"")</f>
        <v>6.8231481483962853E-2</v>
      </c>
      <c r="H5" s="122">
        <v>45963.106469907405</v>
      </c>
      <c r="I5" s="118" t="str">
        <f>IFERROR(VLOOKUP(D5,DB!A:F,6,0),"")</f>
        <v>Generator-SG</v>
      </c>
      <c r="J5" s="118" t="str">
        <f>IFERROR(VLOOKUP(D5,DB!A:G,7,0),"")</f>
        <v>Vandalized</v>
      </c>
      <c r="K5" s="124" t="s">
        <v>39116</v>
      </c>
      <c r="L5" s="120" t="str">
        <f>IFERROR(VLOOKUP(D5,DB!A:I,9,0),"")</f>
        <v>Latis</v>
      </c>
    </row>
    <row r="6" spans="1:16" ht="15" customHeight="1">
      <c r="A6" s="118"/>
      <c r="B6" s="118" t="str">
        <f>IFERROR(VLOOKUP(D6,DB!A:K,11,0),"")</f>
        <v/>
      </c>
      <c r="C6" s="119"/>
      <c r="D6" s="120"/>
      <c r="E6" s="97" t="s">
        <v>39021</v>
      </c>
      <c r="F6" s="122"/>
      <c r="G6" s="123">
        <f ca="1">IFERROR(NOW()-F6,"")</f>
        <v>45963.189064814818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45963.189064814818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45963.189064814818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45963.189064814818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45963.189064814818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45963.189064814818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45963.189064814818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45963.189064814818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45963.189064814818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45963.189064814818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45963.189064814818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45963.189064814818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45963.189064814818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45963.189064814818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45963.189064814818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45963.189064814818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45963.189064814818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45963.189064814818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45963.189064814818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45963.189064814818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45963.189064814818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45963.189064814818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45963.189064814818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45963.189064814818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45963.189064814818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45963.189064814818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45963.189064814818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45963.189064814818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45963.189064814818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45963.189064814818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45963.189064814818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45963.189064814818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45963.189064814818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45963.189064814818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45963.189064814818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45963.189064814818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45963.189064814818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45963.189064814818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45963.189064814818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45963.189064814818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45963.189064814818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45963.189064814818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45963.189064814818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45963.189064814818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45963.189064814818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45963.189064814818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45963.189064814818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45963.189064814818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45963.189064814818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45963.189064814818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45963.189064814818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45963.189064814818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45963.189064814818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45963.189064814818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45963.189064814818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45963.189064814818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45963.189064814818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45963.189064814818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45963.189064814818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45963.189064814818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45963.189064814818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45963.189064814818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45963.189064814818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45963.189064814818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45963.189064814818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45963.189064814818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45963.189064814818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45963.189064814818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45963.189064814818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45963.189064814818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45963.189064814818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45963.189064814818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45963.189064814818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45963.189064814818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45963.189064814818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45963.189064814818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45963.189064814818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45963.189064814818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45963.189064814818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45963.189064814818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45963.189064814818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45963.189064814818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45963.189064814818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45963.189064814818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45963.189064814818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45963.189064814818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45963.189064814818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45963.189064814818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45963.189064814818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45963.189064814818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45963.189064814818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45963.189064814818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45963.189064814818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45963.189064814818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45963.189064814818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45963.189064814818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45963.189064814818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45963.189064814818</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45963.189064814818</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45963.189064814818</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45963.189064814818</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45963.189064814818</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45963.189064814818</v>
      </c>
      <c r="H108" s="122"/>
      <c r="I108" s="118" t="str">
        <f>IFERROR(VLOOKUP(D108,DB!A:F,6,0),"")</f>
        <v/>
      </c>
      <c r="J108" s="118" t="str">
        <f>IFERROR(VLOOKUP(D108,DB!A:G,7,0),"")</f>
        <v/>
      </c>
      <c r="K108" s="124"/>
      <c r="L108" s="120" t="str">
        <f>IFERROR(VLOOKUP(D108,DB!A:I,9,0),"")</f>
        <v/>
      </c>
    </row>
    <row r="109" spans="1:12" ht="15" customHeight="1">
      <c r="A109" s="125"/>
      <c r="B109" s="125" t="str">
        <f>IFERROR(VLOOKUP(D109,DB!A:K,11,0),"")</f>
        <v/>
      </c>
      <c r="C109" s="126"/>
      <c r="D109" s="127"/>
      <c r="E109" s="128"/>
      <c r="F109" s="129"/>
      <c r="G109" s="130">
        <f ca="1">IFERROR(NOW()-F109,"")</f>
        <v>45963.189064814818</v>
      </c>
      <c r="H109" s="129"/>
      <c r="I109" s="125" t="str">
        <f>IFERROR(VLOOKUP(D109,DB!A:F,6,0),"")</f>
        <v/>
      </c>
      <c r="J109" s="125" t="str">
        <f>IFERROR(VLOOKUP(D109,DB!A:G,7,0),"")</f>
        <v/>
      </c>
      <c r="K109" s="131"/>
      <c r="L109" s="127" t="str">
        <f>IFERROR(VLOOKUP(D109,DB!A:I,9,0),"")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tabSelected="1" workbookViewId="0">
      <selection activeCell="D14" sqref="D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71.357004629629955</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37.00018750000163</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14.527953703705862</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35154</v>
      </c>
      <c r="E5" s="151" t="s">
        <v>39021</v>
      </c>
      <c r="F5" s="152">
        <v>45963.16202546296</v>
      </c>
      <c r="G5" s="153">
        <f ca="1">IFERROR(NOW()-F5,"")</f>
        <v>2.7039351858547889E-2</v>
      </c>
      <c r="H5" s="152">
        <v>45963.1559375</v>
      </c>
      <c r="I5" s="151" t="str">
        <f>IFERROR(VLOOKUP(D5,DB!A:F,6,0),"")</f>
        <v>Generator-SG</v>
      </c>
      <c r="J5" s="151" t="str">
        <f>IFERROR(VLOOKUP(D5,DB!A:G,7,0),"")</f>
        <v>Dead</v>
      </c>
      <c r="K5" s="151" t="s">
        <v>39125</v>
      </c>
      <c r="L5" s="151" t="str">
        <f>IFERROR(VLOOKUP(D5,DB!A:I,9,0),"")</f>
        <v>Latis</v>
      </c>
    </row>
    <row r="6" spans="1:13" ht="15">
      <c r="A6" s="151"/>
      <c r="B6" s="151" t="str">
        <f>IFERROR(VLOOKUP(D6,DB!A:K,11,0),"")</f>
        <v/>
      </c>
      <c r="C6" s="151"/>
      <c r="D6" s="151"/>
      <c r="E6" s="151"/>
      <c r="F6" s="152"/>
      <c r="G6" s="153">
        <f ca="1">IFERROR(NOW()-F6,"")</f>
        <v>45963.189064814818</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45963.189064814818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45963.189064814818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45963.189064814818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45963.189064814818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45963.189064814818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45963.189064814818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45963.189064814818</v>
      </c>
      <c r="H13" s="152"/>
      <c r="I13" s="151" t="str">
        <f>IFERROR(VLOOKUP(D13,DB!A:F,6,0),"")</f>
        <v/>
      </c>
      <c r="J13" s="151" t="str">
        <f>IFERROR(VLOOKUP(D13,DB!A:G,7,0),"")</f>
        <v/>
      </c>
      <c r="K13" s="151"/>
      <c r="L13" s="151" t="str">
        <f>IFERROR(VLOOKUP(D13,DB!A:I,9,0),"")</f>
        <v/>
      </c>
    </row>
    <row r="14" spans="1:13" ht="15">
      <c r="A14" s="151"/>
      <c r="B14" s="151" t="str">
        <f>IFERROR(VLOOKUP(D14,DB!A:K,11,0),"")</f>
        <v/>
      </c>
      <c r="C14" s="151"/>
      <c r="D14"/>
      <c r="E14" s="151"/>
      <c r="F14" s="152"/>
      <c r="G14" s="153">
        <f ca="1">IFERROR(NOW()-F14,"")</f>
        <v>45963.189064814818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45963.189064814818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45963.189064814818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45963.189064814818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45963.189064814818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45963.189064814818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45963.189064814818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45963.189064814818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45963.189064814818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45963.189064814818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45963.189064814818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45963.189064814818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45963.189064814818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45963.189064814818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45963.189064814818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45963.189064814818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45963.189064814818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45963.189064814818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45963.189064814818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45963.189064814818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45963.189064814818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45963.189064814818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45963.189064814818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45963.189064814818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45963.189064814818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45963.189064814818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45963.189064814818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45963.189064814818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45963.189064814818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45963.189064814818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45963.189064814818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45963.189064814818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45963.189064814818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45963.189064814818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45963.189064814818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45963.189064814818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45963.189064814818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45963.189064814818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45963.189064814818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45963.189064814818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45963.189064814818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45963.189064814818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45963.189064814818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45963.189064814818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45963.189064814818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45963.189064814818</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45963.189064814818</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45963.189064814818</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45963.189064814818</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45963.189064814818</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45963.189064814818</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45963.189064814818</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45963.189064814818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45963.189064814818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45963.189064814818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45963.189064814818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45963.189064814818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45963.189064814818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45963.189064814818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45963.189064814818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45963.189064814818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45963.189064814818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45963.189064814818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45963.189064814818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45963.189064814818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45963.189064814818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45963.189064814818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45963.189064814818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45963.189064814818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45963.189064814818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45963.189064814818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45963.189064814818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45963.189064814818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45963.189064814818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45963.189064814818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45963.189064814818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45963.189064814818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45963.189064814818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45963.189064814818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45963.189064814818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45963.189064814818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45963.189064814818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45963.189064814818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45963.189064814818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45963.189064814818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45963.189064814818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45963.189064814818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45963.189064814818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45963.189064814818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45963.189064814818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45963.189064814818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45963.189064814818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45963.189064814818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45963.189064814818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45963.189064814818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45963.189064814818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45963.189064814818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45963.189064814818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45963.189064814818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45963.189064814818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45963.189064814818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45963.189064814818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45963.189064814818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45963.189064814818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45963.189064814818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45963.189064814818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45963.189064814818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45963.189064814818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45963.189064814818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45963.189064814818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45963.189064814818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45963.189064814818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45963.189064814818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45963.189064814818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45963.189064814818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45963.189064814818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45963.189064814818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45963.189064814818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45963.189064814818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45963.189064814818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45963.189064814818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45963.189064814818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45963.189064814818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45963.189064814818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45963.189064814818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45963.189064814818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45963.189064814818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45963.189064814818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45963.189064814818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45963.189064814818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45963.189064814818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45963.189064814818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45963.189064814818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45963.189064814818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45963.189064814818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45963.189064814818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45963.189064814818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45963.189064814818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45963.189064814818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45963.189064814818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45963.189064814818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45963.189064814818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45963.189064814818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45963.189064814818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45963.189064814818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45963.189064814818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45963.189064814818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45963.189064814818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45963.189064814818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45963.189064814818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45963.189064814818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45963.189064814818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45963.189064814818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45963.189064814818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45963.189064814818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45963.189064814818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45963.189064814818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45963.189064814818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45963.189064814818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45963.189064814818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45963.189064814818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45963.189064814818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45963.189064814818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45963.189064814818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45963.189064814818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45963.189064814818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45963.189064814818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45963.189064814818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45963.189064814818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45963.189064814818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45963.189064814818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45963.189064814818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45963.189064814818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45963.189064814818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45963.189064814818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45963.189064814818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45963.189064814818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45963.189064814818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45963.189064814818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45963.189064814818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45963.189064814818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45963.189064814818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45963.189064814818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45963.189064814818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45963.189064814818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45963.189064814818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45963.189064814818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45963.189064814818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45963.189064814818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45963.189064814818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45963.189064814818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45963.189064814818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45963.189064814818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45963.189064814818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45963.189064814818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45963.189064814818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45963.189064814818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45963.189064814818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45963.189064814818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45963.189064814818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45963.189064814818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45963.189064814818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45963.189064814818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45963.189064814818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45963.189064814818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45963.189064814818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45963.189064814818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45963.189064814818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45963.189064814818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45963.189064814818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45963.189064814818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45963.189064814818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45963.189064814818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45963.189064814818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45963.189064814818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45963.189064814818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45963.189064814818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45963.189064814818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45963.189064814818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45963.189064814818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45963.189064814818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45963.189064814818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45963.189064814818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45963.189064814818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45963.189064814818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45963.189064814818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45963.189064814818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45963.189064814818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45963.189064814818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45963.189064814818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45963.189064814818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45963.189064814818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45963.189064814818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45963.189064814818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45963.189064814818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45963.189064814818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45963.189064814818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45963.189064814818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45963.189064814818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45963.189064814818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45963.189064814818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45963.189064814818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45963.189064814818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45963.189064814818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45963.189064814818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45963.189064814818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45963.189064814818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45963.189064814818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45963.189064814818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45963.189064814818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45963.189064814818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45963.189064814818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45963.189064814818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45963.189064814818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45963.189064814818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45963.189064814818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45963.189064814818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45963.189064814818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45963.189064814818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45963.189064814818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45963.189064814818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45963.189064814818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45963.189064814818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45963.189064814818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45963.189064814818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45963.189064814818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45963.189064814818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45963.189064814818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45963.189064814818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45963.189064814818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45963.189064814818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45963.189064814818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45963.189064814818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45963.189064814818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45963.189064814818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45963.189064814818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45963.189064814818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45963.189064814818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45963.189064814818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45963.189064814818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45963.189064814818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45963.189064814818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45963.189064814818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45963.189064814818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45963.189064814818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45963.189064814818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45963.189064814818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45963.189064814818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45963.189064814818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45963.189064814818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45963.189064814818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45963.189064814818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45963.189064814818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45963.189064814818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45963.189064814818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45963.189064814818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45963.189064814818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45963.189064814818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45963.189064814818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45963.189064814818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45963.189064814818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45963.189064814818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45963.189064814818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45963.189064814818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45963.189064814818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45963.189064814818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45963.189064814818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45963.189064814818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45963.189064814818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45963.189064814818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45963.189064814818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45963.189064814818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45963.189064814818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45963.189064814818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45963.189064814818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45963.189064814818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45963.189064814818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45963.189064814818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45963.189064814818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45963.189064814818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45963.189064814818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45963.189064814818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45963.189064814818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45963.189064814818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45963.189064814818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45963.189064814818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45963.189064814818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45963.189064814818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45963.189064814818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45963.189064814818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45963.189064814818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45963.189064814818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45963.189064814818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45963.189064814818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45963.189064814818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45963.189064814818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45963.189064814818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45963.189064814818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45963.189064814818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45963.189064814818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45963.189064814818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45963.189064814818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45963.189064814818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45963.189064814818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45963.189064814818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45963.189064814818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45963.189064814818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45963.189064814818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45963.189064814818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45963.189064814818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45963.189064814818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45963.189064814818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45963.189064814818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45963.189064814818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45963.189064814818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45963.189064814818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45963.189064814818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45963.189064814818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45963.189064814818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45963.189064814818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45963.189064814818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45963.189064814818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45963.189064814818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45963.189064814818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45963.189064814818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45963.189064814818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45963.189064814818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45963.189064814818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45963.189064814818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45963.189064814818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45963.189064814818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45963.189064814818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45963.189064814818</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39126</v>
      </c>
      <c r="B2" s="102" t="str">
        <f>IFERROR(VLOOKUP(D2,DB!A:K,11,0),"")</f>
        <v>R6</v>
      </c>
      <c r="C2" s="104">
        <v>1</v>
      </c>
      <c r="D2" s="102" t="s">
        <v>34850</v>
      </c>
      <c r="E2" s="102" t="s">
        <v>39127</v>
      </c>
      <c r="F2" s="106">
        <v>45963.042118055557</v>
      </c>
      <c r="G2" s="76">
        <f ca="1">IFERROR(NOW()-F2,"-")</f>
        <v>0.14694675926148193</v>
      </c>
      <c r="H2" s="106">
        <v>45963.010358796295</v>
      </c>
      <c r="I2" s="102" t="str">
        <f>IFERROR(VLOOKUP(D2,DB!A:F,6,0),"")</f>
        <v>SCECO</v>
      </c>
      <c r="J2" s="101" t="str">
        <f>IFERROR(VLOOKUP(D2,DB!A:G,7,0),"")</f>
        <v>In progress</v>
      </c>
      <c r="K2" s="107" t="s">
        <v>39128</v>
      </c>
      <c r="L2" s="108" t="str">
        <f>IFERROR(VLOOKUP(D2,DB!A:I,9,0),"")</f>
        <v>Latis</v>
      </c>
    </row>
    <row r="3" spans="1:16383" ht="35.25" customHeight="1">
      <c r="A3" s="103" t="s">
        <v>39129</v>
      </c>
      <c r="B3" s="102" t="str">
        <f>IFERROR(VLOOKUP(D3,DB!A:K,11,0),"")</f>
        <v>R6</v>
      </c>
      <c r="C3" s="104">
        <v>2</v>
      </c>
      <c r="D3" s="102" t="s">
        <v>38968</v>
      </c>
      <c r="E3" s="105" t="s">
        <v>39021</v>
      </c>
      <c r="F3" s="106">
        <v>45963.05027777778</v>
      </c>
      <c r="G3" s="76">
        <f ca="1">IFERROR(NOW()-F3,"-")</f>
        <v>0.13878703703812789</v>
      </c>
      <c r="H3" s="106">
        <v>45963.035891203705</v>
      </c>
      <c r="I3" s="102" t="str">
        <f>IFERROR(VLOOKUP(D3,DB!A:F,6,0),"")</f>
        <v>Generator-SG</v>
      </c>
      <c r="J3" s="101" t="str">
        <f>IFERROR(VLOOKUP(D3,DB!A:G,7,0),"")</f>
        <v>Vandalized</v>
      </c>
      <c r="K3" s="107" t="s">
        <v>39130</v>
      </c>
      <c r="L3" s="108" t="str">
        <f>IFERROR(VLOOKUP(D3,DB!A:I,9,0),"")</f>
        <v>Latis</v>
      </c>
    </row>
    <row r="4" spans="1:16383" ht="31.5" customHeight="1">
      <c r="A4" s="103"/>
      <c r="B4" s="102" t="str">
        <f>IFERROR(VLOOKUP(D4,DB!A:K,11,0),"")</f>
        <v/>
      </c>
      <c r="C4" s="104"/>
      <c r="D4" s="102"/>
      <c r="E4" s="105"/>
      <c r="F4" s="106"/>
      <c r="G4" s="76">
        <f ca="1">IFERROR(NOW()-F4,"-")</f>
        <v>45963.189064814818</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45963.189064814818</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45963.189064814818</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45963.189064814818</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45963.189064814818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45963.189064814818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45963.189064814818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45963.189064814818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45963.189064814818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45963.189064814818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45963.189064814818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45963.189064814818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45963.189064814818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45963.189064814818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45963.189064814818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45963.189064814818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45963.189064814818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45963.189064814818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45963.189064814818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45963.189064814818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45963.189064814818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45963.189064814818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45963.189064814818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45963.189064814818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45963.189064814818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45963.189064814818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45963.189064814818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45963.189064814818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45963.189064814818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45963.189064814818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45963.189064814818</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2025-11-02T01:34:15Z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