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40" documentId="13_ncr:1_{F6CB121F-512D-4AA6-A0C1-0FB36C537598}" xr6:coauthVersionLast="47" xr6:coauthVersionMax="47" xr10:uidLastSave="{07C1F1BA-6B6B-4375-A43A-3C8206BB41CC}"/>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G4" i="4"/>
  <c r="I4" i="4"/>
  <c r="J4" i="4"/>
  <c r="L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<sst xmlns="http://schemas.openxmlformats.org/spreadsheetml/2006/main" count="180300" uniqueCount="39133">
  <si>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</si>
  <si>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</si>
  <si>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</si>
  <si>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</si>
  <si>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</si>
  <si>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</si>
  <si>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</si>
  <si>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</si>
  <si>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</si>
  <si>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</si>
  <si>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</si>
  <si>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</si>
  <si>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</si>
  <si>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</si>
  <si>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</si>
  <si>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</si>
  <si>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</si>
  <si>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</si>
  <si>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</si>
  <si>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</si>
  <si>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</si>
  <si>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</si>
  <si>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</si>
  <si>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</si>
  <si>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</si>
  <si>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</si>
  <si>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</si>
  <si>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</si>
  <si>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</si>
  <si>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</si>
  <si>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</si>
  <si>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</si>
  <si>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</si>
  <si>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</si>
  <si>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</si>
  <si>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</si>
  <si>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</si>
  <si>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</si>
  <si>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</si>
  <si>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</si>
  <si>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</si>
  <si>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</si>
  <si>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</si>
  <si>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</si>
  <si>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</si>
  <si>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</si>
  <si>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</si>
  <si>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</si>
  <si>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</si>
  <si>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</si>
  <si>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</si>
  <si>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</si>
  <si>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</si>
  <si>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</si>
  <si>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</si>
  <si>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</si>
  <si>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</si>
  <si>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</si>
  <si>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</si>
  <si>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</si>
  <si>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</si>
  <si>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</si>
  <si>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</si>
  <si>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</si>
  <si>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</si>
  <si>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</si>
  <si>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</si>
  <si>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</si>
  <si>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</si>
  <si>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</si>
  <si>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</si>
  <si>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</si>
  <si>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</si>
  <si>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</si>
  <si>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</si>
  <si>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</si>
  <si>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</si>
  <si>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</si>
  <si>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</si>
  <si>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</si>
  <si>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</si>
  <si>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</si>
  <si>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</si>
  <si>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</si>
  <si>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</si>
  <si>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</si>
  <si>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</si>
  <si>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</si>
  <si>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</si>
  <si>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</si>
  <si>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</si>
  <si>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</si>
  <si>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</si>
  <si>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</si>
  <si>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</si>
  <si>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</si>
  <si>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</si>
  <si>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</si>
  <si>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</si>
  <si>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</si>
  <si>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</si>
  <si>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</si>
  <si>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</si>
  <si>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</si>
  <si>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</si>
  <si>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</si>
  <si>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</si>
  <si>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</si>
  <si>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</si>
  <si>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</si>
  <si>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</si>
  <si>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</si>
  <si>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</si>
  <si>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</si>
  <si>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</si>
  <si>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</si>
  <si>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</si>
  <si>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</si>
  <si>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</si>
  <si>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</si>
  <si>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</si>
  <si>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</si>
  <si>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</si>
  <si>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</si>
  <si>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</si>
  <si>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</si>
  <si>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</si>
  <si>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</si>
  <si>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</si>
  <si>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</si>
  <si>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</si>
  <si>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</si>
  <si>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</si>
  <si>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</si>
  <si>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</si>
  <si>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</si>
  <si>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</si>
  <si>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</si>
  <si>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</si>
  <si>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</si>
  <si>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</si>
  <si>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</si>
  <si>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</si>
  <si>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</si>
  <si>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</si>
  <si>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</si>
  <si>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</si>
  <si>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</si>
  <si>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</si>
  <si>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</si>
  <si>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</si>
  <si>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</si>
  <si>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</si>
  <si>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</si>
  <si>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</si>
  <si>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</si>
  <si>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</si>
  <si>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</si>
  <si>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</si>
  <si>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</si>
  <si>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</si>
  <si>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</si>
  <si>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</si>
  <si>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</si>
  <si>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</si>
  <si>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</si>
  <si>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</si>
  <si>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</si>
  <si>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</si>
  <si>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</si>
  <si>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</si>
  <si>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</si>
  <si>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</si>
  <si>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</si>
  <si>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</si>
  <si>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</si>
  <si>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</si>
  <si>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</si>
  <si>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</si>
  <si>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</si>
  <si>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</si>
  <si>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</si>
  <si>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</si>
  <si>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</si>
  <si>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</si>
  <si>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</si>
  <si>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</si>
  <si>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</si>
  <si>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</si>
  <si>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</si>
  <si>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</si>
  <si>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</si>
  <si>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</si>
  <si>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</si>
  <si>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</si>
  <si>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</si>
  <si>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</si>
  <si>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</si>
  <si>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</si>
  <si>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</si>
  <si>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</si>
  <si>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</si>
  <si>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</si>
  <si>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</si>
  <si>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</si>
  <si>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</si>
  <si>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</si>
  <si>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</si>
  <si>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</si>
  <si>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</si>
  <si>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</si>
  <si>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</si>
  <si>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</si>
  <si>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</si>
  <si>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</si>
  <si>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</si>
  <si>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</si>
  <si>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</si>
  <si>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</si>
  <si>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</si>
  <si>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</si>
  <si>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</si>
  <si>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</si>
  <si>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</si>
  <si>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</si>
  <si>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</si>
  <si>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</si>
  <si>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</si>
  <si>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</si>
  <si>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</si>
  <si>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</si>
  <si>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</si>
  <si>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</si>
  <si>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</si>
  <si>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</si>
  <si>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</si>
  <si>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</si>
  <si>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</si>
  <si>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</si>
  <si>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</si>
  <si>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</si>
  <si>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</si>
  <si>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</si>
  <si>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</si>
  <si>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</si>
  <si>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</si>
  <si>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</si>
  <si>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</si>
  <si>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</si>
  <si>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</si>
  <si>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</si>
  <si>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</si>
  <si>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</si>
  <si>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</si>
  <si>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</si>
  <si>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</si>
  <si>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</si>
  <si>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</si>
  <si>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</si>
  <si>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</si>
  <si>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</si>
  <si>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</si>
  <si>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</si>
  <si>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</si>
  <si>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</si>
  <si>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</si>
  <si>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</si>
  <si>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</si>
  <si>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</si>
  <si>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</si>
  <si>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</si>
  <si>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</si>
  <si>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</si>
  <si>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</si>
  <si>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</si>
  <si>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</si>
  <si>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</si>
  <si>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</si>
  <si>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</si>
  <si>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</si>
  <si>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</si>
  <si>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</si>
  <si>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</si>
  <si>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</si>
  <si>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</si>
  <si>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</si>
  <si>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</si>
  <si>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</si>
  <si>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</si>
  <si>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</si>
  <si>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</si>
  <si>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</si>
  <si>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</si>
  <si>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</si>
  <si>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</si>
  <si>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</si>
  <si>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</si>
  <si>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</si>
  <si>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</si>
  <si>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</si>
  <si>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</si>
  <si>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</si>
  <si>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</si>
  <si>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</si>
  <si>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</si>
  <si>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</si>
  <si>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</si>
  <si>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</si>
  <si>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</si>
  <si>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</si>
  <si>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</si>
  <si>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</si>
  <si>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</si>
  <si>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</si>
  <si>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</si>
  <si>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</si>
  <si>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</si>
  <si>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</si>
  <si>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</si>
  <si>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</si>
  <si>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</si>
  <si>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</si>
  <si>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</si>
  <si>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</si>
  <si>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</si>
  <si>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</si>
  <si>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</si>
  <si>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</si>
  <si>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</si>
  <si>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</si>
  <si>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</si>
  <si>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</si>
  <si>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</si>
  <si>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</si>
  <si>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</si>
  <si>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</si>
  <si>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</si>
  <si>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</si>
  <si>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</si>
  <si>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</si>
  <si>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</si>
  <si>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</si>
  <si>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</si>
  <si>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</si>
  <si>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</si>
  <si>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</si>
  <si>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</si>
  <si>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</si>
  <si>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</si>
  <si>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</si>
  <si>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</si>
  <si>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</si>
  <si>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</si>
  <si>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</si>
  <si>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</si>
  <si>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</si>
  <si>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</si>
  <si>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</si>
  <si>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</si>
  <si>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</si>
  <si>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</si>
  <si>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</si>
  <si>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</si>
  <si>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</si>
  <si>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</si>
  <si>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</si>
  <si>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</si>
  <si>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</si>
  <si>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</si>
  <si>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</si>
  <si>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</si>
  <si>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</si>
  <si>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</si>
  <si>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</si>
  <si>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</si>
  <si>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</si>
  <si>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</si>
  <si>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</si>
  <si>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</si>
  <si>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</si>
  <si>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</si>
  <si>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</si>
  <si>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</si>
  <si>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</si>
  <si>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</si>
  <si>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</si>
  <si>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</si>
  <si>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</si>
  <si>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</si>
  <si>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</si>
  <si>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</si>
  <si>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</si>
  <si>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</si>
  <si>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</si>
  <si>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</si>
  <si>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</si>
  <si>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</si>
  <si>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</si>
  <si>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</si>
  <si>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</si>
  <si>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</si>
  <si>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</si>
  <si>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</si>
  <si>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</si>
  <si>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</si>
  <si>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</si>
  <si>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</si>
  <si>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</si>
  <si>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</si>
  <si>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</si>
  <si>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</si>
  <si>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</si>
  <si>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</si>
  <si>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</si>
  <si>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</si>
  <si>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</si>
  <si>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</si>
  <si>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</si>
  <si>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</si>
  <si>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</si>
  <si>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</si>
  <si>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</si>
  <si>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</si>
  <si>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</si>
  <si>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</si>
  <si>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</si>
  <si>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</si>
  <si>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</si>
  <si>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</si>
  <si>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</si>
  <si>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</si>
  <si>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</si>
  <si>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</si>
  <si>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</si>
  <si>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</si>
  <si>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</si>
  <si>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</si>
  <si>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</si>
  <si>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</si>
  <si>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</si>
  <si>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</si>
  <si>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</si>
  <si>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</si>
  <si>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</si>
  <si>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</si>
  <si>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</si>
  <si>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</si>
  <si>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</si>
  <si>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</si>
  <si>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</si>
  <si>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</si>
  <si>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</si>
  <si>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</si>
  <si>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</si>
  <si>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</si>
  <si>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</si>
  <si>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</si>
  <si>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</si>
  <si>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</si>
  <si>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</si>
  <si>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</si>
  <si>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</si>
  <si>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</si>
  <si>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</si>
  <si>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</si>
  <si>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</si>
  <si>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</si>
  <si>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</si>
  <si>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</si>
  <si>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</si>
  <si>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</si>
  <si>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</si>
  <si>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</si>
  <si>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</si>
  <si>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</si>
  <si>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</si>
  <si>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</si>
  <si>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</si>
  <si>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</si>
  <si>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</si>
  <si>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</si>
  <si>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</si>
  <si>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</si>
  <si>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</si>
  <si>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</si>
  <si>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</si>
  <si>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</si>
  <si>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</si>
  <si>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</si>
  <si>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</si>
  <si>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</si>
  <si>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</si>
  <si>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</si>
  <si>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</si>
  <si>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</si>
  <si>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</si>
  <si>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</si>
  <si>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</si>
  <si>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</si>
  <si>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</si>
  <si>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</si>
  <si>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</si>
  <si>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</si>
  <si>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</si>
  <si>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</si>
  <si>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</si>
  <si>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</si>
  <si>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</si>
  <si>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</si>
  <si>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</si>
  <si>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</si>
  <si>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</si>
  <si>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</si>
  <si>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</si>
  <si>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</si>
  <si>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</si>
  <si>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</si>
  <si>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</si>
  <si>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</si>
  <si>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</si>
  <si>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</si>
  <si>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</si>
  <si>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</si>
  <si>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</si>
  <si>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</si>
  <si>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</si>
  <si>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</si>
  <si>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</si>
  <si>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</si>
  <si>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</si>
  <si>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</si>
  <si>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</si>
  <si>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</si>
  <si>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</si>
  <si>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</si>
  <si>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</si>
  <si>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</si>
  <si>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</si>
  <si>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</si>
  <si>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</si>
  <si>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</si>
  <si>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</si>
  <si>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</si>
  <si>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</si>
  <si>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</si>
  <si>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</si>
  <si>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</si>
  <si>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</si>
  <si>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</si>
  <si>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</si>
  <si>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</si>
  <si>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</si>
  <si>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</si>
  <si>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</si>
  <si>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</si>
  <si>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</si>
  <si>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</si>
  <si>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</si>
  <si>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</si>
  <si>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</si>
  <si>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</si>
  <si>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</si>
  <si>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</si>
  <si>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</si>
  <si>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</si>
  <si>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</si>
  <si>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</si>
  <si>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</si>
  <si>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</si>
  <si>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</si>
  <si>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</si>
  <si>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</si>
  <si>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</si>
  <si>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</si>
  <si>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</si>
  <si>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</si>
  <si>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</si>
  <si>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</si>
  <si>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</si>
  <si>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</si>
  <si>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</si>
  <si>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</si>
  <si>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</si>
  <si>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</si>
  <si>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</si>
  <si>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</si>
  <si>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</si>
  <si>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</si>
  <si>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</si>
  <si>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</si>
  <si>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</si>
  <si>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</si>
  <si>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</si>
  <si>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</si>
  <si>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</si>
  <si>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</si>
  <si>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</si>
  <si>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</si>
  <si>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</si>
  <si>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</si>
  <si>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</si>
  <si>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</si>
  <si>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</si>
  <si>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</si>
  <si>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</si>
  <si>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</si>
  <si>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</si>
  <si>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</si>
  <si>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</si>
  <si>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</si>
  <si>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</si>
  <si>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</si>
  <si>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</si>
  <si>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</si>
  <si>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</si>
  <si>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</si>
  <si>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</si>
  <si>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</si>
  <si>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</si>
  <si>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</si>
  <si>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</si>
  <si>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</si>
  <si>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</si>
  <si>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</si>
  <si>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</si>
  <si>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</si>
  <si>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</si>
  <si>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</si>
  <si>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</si>
  <si>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</si>
  <si>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</si>
  <si>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</si>
  <si>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</si>
  <si>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</si>
  <si>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</si>
  <si>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</si>
  <si>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</si>
  <si>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</si>
  <si>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</si>
  <si>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</si>
  <si>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</si>
  <si>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</si>
  <si>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</si>
  <si>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</si>
  <si>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</si>
  <si>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</si>
  <si>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</si>
  <si>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</si>
  <si>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</si>
  <si>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</si>
  <si>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</si>
  <si>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</si>
  <si>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</si>
  <si>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</si>
  <si>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</si>
  <si>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</si>
  <si>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</si>
  <si>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</si>
  <si>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</si>
  <si>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</si>
  <si>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</si>
  <si>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</si>
  <si>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</si>
  <si>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</si>
  <si>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</si>
  <si>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</si>
  <si>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</si>
  <si>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</si>
  <si>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</si>
  <si>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</si>
  <si>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</si>
  <si>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</si>
  <si>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</si>
  <si>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</si>
  <si>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</si>
  <si>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</si>
  <si>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</si>
  <si>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</si>
  <si>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</si>
  <si>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</si>
  <si>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</si>
  <si>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</si>
  <si>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</si>
  <si>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</si>
  <si>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</si>
  <si>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</si>
  <si>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</si>
  <si>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</si>
  <si>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</si>
  <si>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</si>
  <si>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</si>
  <si>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</si>
  <si>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</si>
  <si>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</si>
  <si>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</si>
  <si>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</si>
  <si>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</si>
  <si>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</si>
  <si>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</si>
  <si>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</si>
  <si>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</si>
  <si>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</si>
  <si>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</si>
  <si>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</si>
  <si>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</si>
  <si>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</si>
  <si>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</si>
  <si>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</si>
  <si>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</si>
  <si>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</si>
  <si>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</si>
  <si>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</si>
  <si>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</si>
  <si>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</si>
  <si>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</si>
  <si>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</si>
  <si>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</si>
  <si>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</si>
  <si>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</si>
  <si>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</si>
  <si>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</si>
  <si>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</si>
  <si>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</si>
  <si>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</si>
  <si>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</si>
  <si>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</si>
  <si>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</si>
  <si>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</si>
  <si>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</si>
  <si>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</si>
  <si>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</si>
  <si>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</si>
  <si>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</si>
  <si>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</si>
  <si>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</si>
  <si>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</si>
  <si>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</si>
  <si>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</si>
  <si>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</si>
  <si>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</si>
  <si>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</si>
  <si>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</si>
  <si>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</si>
  <si>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</si>
  <si>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</si>
  <si>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</si>
  <si>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</si>
  <si>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</si>
  <si>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</si>
  <si>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</si>
  <si>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</si>
  <si>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</si>
  <si>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</si>
  <si>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</si>
  <si>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</si>
  <si>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</si>
  <si>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</si>
  <si>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</si>
  <si>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</si>
  <si>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</si>
  <si>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</si>
  <si>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</si>
  <si>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</si>
  <si>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</si>
  <si>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</si>
  <si>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</si>
  <si>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</si>
  <si>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</si>
  <si>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</si>
  <si>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</si>
  <si>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</si>
  <si>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</si>
  <si>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</si>
  <si>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</si>
  <si>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</si>
  <si>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</si>
  <si>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</si>
  <si>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</si>
  <si>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</si>
  <si>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</si>
  <si>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</si>
  <si>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</si>
  <si>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</si>
  <si>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</si>
  <si>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</si>
  <si>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</si>
  <si>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</si>
  <si>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</si>
  <si>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</si>
  <si>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</si>
  <si>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</si>
  <si>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</si>
  <si>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</si>
  <si>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</si>
  <si>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</si>
  <si>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</si>
  <si>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</si>
  <si>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</si>
  <si>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</si>
  <si>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</si>
  <si>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</si>
  <si>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</si>
  <si>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</si>
  <si>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</si>
  <si>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</si>
  <si>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</si>
  <si>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</si>
  <si>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</si>
  <si>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</si>
  <si>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</si>
  <si>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</si>
  <si>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</si>
  <si>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</si>
  <si>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</si>
  <si>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</si>
  <si>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</si>
  <si>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</si>
  <si>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</si>
  <si>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</si>
  <si>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</si>
  <si>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</si>
  <si>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</si>
  <si>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</si>
  <si>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</si>
  <si>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</si>
  <si>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</si>
  <si>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</si>
  <si>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</si>
  <si>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</si>
  <si>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</si>
  <si>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</si>
  <si>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</si>
  <si>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</si>
  <si>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</si>
  <si>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</si>
  <si>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</si>
  <si>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</si>
  <si>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</si>
  <si>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</si>
  <si>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</si>
  <si>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</si>
  <si>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</si>
  <si>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</si>
  <si>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</si>
  <si>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</si>
  <si>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</si>
  <si>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</si>
  <si>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</si>
  <si>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</si>
  <si>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</si>
  <si>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</si>
  <si>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</si>
  <si>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</si>
  <si>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</si>
  <si>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</si>
  <si>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</si>
  <si>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</si>
  <si>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</si>
  <si>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</si>
  <si>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</si>
  <si>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</si>
  <si>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</si>
  <si>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</si>
  <si>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</si>
  <si>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</si>
  <si>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</si>
  <si>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</si>
  <si>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</si>
  <si>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</si>
  <si>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</si>
  <si>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</si>
  <si>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</si>
  <si>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</si>
  <si>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</si>
  <si>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</si>
  <si>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</si>
  <si>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</si>
  <si>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</si>
  <si>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</si>
  <si>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</si>
  <si>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</si>
  <si>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</si>
  <si>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</si>
  <si>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</si>
  <si>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</si>
  <si>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</si>
  <si>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</si>
  <si>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</si>
  <si>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</si>
  <si>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</si>
  <si>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</si>
  <si>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</si>
  <si>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</si>
  <si>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</si>
  <si>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</si>
  <si>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</si>
  <si>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</si>
  <si>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</si>
  <si>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</si>
  <si>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</si>
  <si>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</si>
  <si>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</si>
  <si>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</si>
  <si>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</si>
  <si>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</si>
  <si>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</si>
  <si>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</si>
  <si>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</si>
  <si>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</si>
  <si>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</si>
  <si>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</si>
  <si>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</si>
  <si>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</si>
  <si>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</si>
  <si>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</si>
  <si>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</si>
  <si>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</si>
  <si>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</si>
  <si>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</si>
  <si>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</si>
  <si>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</si>
  <si>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</si>
  <si>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</si>
  <si>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</si>
  <si>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</si>
  <si>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</si>
  <si>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</si>
  <si>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</si>
  <si>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</si>
  <si>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</si>
  <si>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</si>
  <si>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</si>
  <si>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</si>
  <si>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</si>
  <si>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</si>
  <si>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</si>
  <si>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</si>
  <si>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</si>
  <si>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</si>
  <si>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</si>
  <si>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</si>
  <si>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</si>
  <si>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</si>
  <si>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</si>
  <si>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</si>
  <si>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</si>
  <si>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</si>
  <si>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</si>
  <si>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</si>
  <si>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</si>
  <si>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</si>
  <si>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</si>
  <si>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</si>
  <si>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</si>
  <si>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</si>
  <si>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</si>
  <si>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</si>
  <si>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</si>
  <si>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</si>
  <si>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</si>
  <si>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</si>
  <si>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</si>
  <si>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</si>
  <si>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</si>
  <si>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</si>
  <si>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</si>
  <si>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</si>
  <si>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</si>
  <si>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</si>
  <si>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</si>
  <si>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</si>
  <si>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</si>
  <si>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</si>
  <si>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</si>
  <si>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</si>
  <si>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</si>
  <si>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</si>
  <si>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</si>
  <si>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</si>
  <si>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</si>
  <si>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</si>
  <si>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</si>
  <si>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</si>
  <si>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</si>
  <si>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</si>
  <si>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</si>
  <si>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</si>
  <si>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</si>
  <si>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</si>
  <si>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</si>
  <si>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</si>
  <si>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</si>
  <si>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</si>
  <si>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</si>
  <si>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</si>
  <si>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</si>
  <si>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</si>
  <si>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</si>
  <si>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</si>
  <si>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</si>
  <si>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</si>
  <si>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</si>
  <si>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</si>
  <si>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</si>
  <si>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</si>
  <si>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</si>
  <si>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</si>
  <si>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</si>
  <si>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</si>
  <si>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</si>
  <si>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</si>
  <si>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</si>
  <si>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</si>
  <si>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</si>
  <si>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</si>
  <si>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</si>
  <si>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</si>
  <si>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</si>
  <si>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</si>
  <si>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</si>
  <si>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</si>
  <si>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</si>
  <si>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</si>
  <si>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</si>
  <si>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</si>
  <si>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</si>
  <si>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</si>
  <si>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</si>
  <si>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</si>
  <si>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</si>
  <si>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</si>
  <si>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</si>
  <si>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</si>
  <si>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</si>
  <si>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</si>
  <si>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</si>
  <si>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</si>
  <si>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</si>
  <si>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</si>
  <si>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</si>
  <si>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</si>
  <si>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</si>
  <si>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</si>
  <si>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</si>
  <si>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</si>
  <si>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</si>
  <si>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</si>
  <si>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</si>
  <si>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</si>
  <si>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</si>
  <si>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</si>
  <si>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</si>
  <si>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</si>
  <si>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</si>
  <si>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</si>
  <si>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</si>
  <si>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</si>
  <si>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</si>
  <si>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</si>
  <si>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</si>
  <si>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</si>
  <si>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</si>
  <si>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</si>
  <si>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</si>
  <si>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</si>
  <si>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</si>
  <si>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</si>
  <si>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</si>
  <si>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</si>
  <si>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</si>
  <si>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</si>
  <si>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</si>
  <si>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</si>
  <si>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</si>
  <si>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</si>
  <si>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</si>
  <si>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</si>
  <si>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</si>
  <si>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</si>
  <si>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</si>
  <si>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</si>
  <si>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</si>
  <si>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</si>
  <si>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</si>
  <si>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</si>
  <si>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</si>
  <si>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</si>
  <si>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</si>
  <si>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</si>
  <si>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</si>
  <si>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</si>
  <si>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</si>
  <si>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</si>
  <si>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</si>
  <si>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</si>
  <si>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</si>
  <si>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</si>
  <si>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</si>
  <si>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</si>
  <si>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</si>
  <si>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</si>
  <si>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</si>
  <si>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</si>
  <si>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</si>
  <si>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</si>
  <si>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</si>
  <si>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</si>
  <si>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</si>
  <si>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</si>
  <si>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</si>
  <si>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</si>
  <si>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</si>
  <si>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</si>
  <si>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</si>
  <si>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</si>
  <si>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</si>
  <si>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</si>
  <si>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</si>
  <si>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</si>
  <si>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</si>
  <si>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</si>
  <si>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</si>
  <si>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</si>
  <si>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</si>
  <si>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</si>
  <si>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</si>
  <si>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</si>
  <si>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</si>
  <si>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</si>
  <si>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</si>
  <si>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</si>
  <si>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</si>
  <si>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</si>
  <si>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</si>
  <si>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</si>
  <si>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</si>
  <si>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</si>
  <si>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</si>
  <si>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</si>
  <si>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</si>
  <si>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</si>
  <si>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</si>
  <si>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</si>
  <si>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</si>
  <si>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</si>
  <si>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</si>
  <si>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</si>
  <si>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</si>
  <si>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</si>
  <si>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</si>
  <si>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</si>
  <si>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</si>
  <si>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</si>
  <si>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</si>
  <si>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</si>
  <si>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</si>
  <si>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</si>
  <si>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</si>
  <si>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</si>
  <si>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</si>
  <si>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</si>
  <si>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</si>
  <si>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</si>
  <si>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</si>
  <si>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</si>
  <si>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</si>
  <si>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</si>
  <si>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</si>
  <si>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</si>
  <si>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</si>
  <si>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</si>
  <si>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</si>
  <si>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</si>
  <si>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</si>
  <si>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</si>
  <si>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</si>
  <si>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</si>
  <si>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</si>
  <si>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</si>
  <si>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</si>
  <si>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</si>
  <si>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</si>
  <si>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</si>
  <si>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</si>
  <si>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</si>
  <si>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</si>
  <si>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</si>
  <si>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</si>
  <si>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</si>
  <si>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</si>
  <si>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</si>
  <si>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</si>
  <si>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</si>
  <si>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</si>
  <si>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</si>
  <si>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</si>
  <si>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</si>
  <si>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</si>
  <si>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</si>
  <si>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</si>
  <si>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</si>
  <si>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</si>
  <si>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</si>
  <si>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</si>
  <si>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</si>
  <si>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</si>
  <si>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</si>
  <si>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</si>
  <si>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</si>
  <si>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</si>
  <si>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</si>
  <si>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</si>
  <si>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</si>
  <si>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</si>
  <si>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</si>
  <si>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</si>
  <si>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</si>
  <si>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</si>
  <si>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</si>
  <si>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</si>
  <si>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</si>
  <si>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</si>
  <si>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</si>
  <si>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</si>
  <si>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</si>
  <si>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</si>
  <si>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</si>
  <si>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</si>
  <si>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</si>
  <si>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</si>
  <si>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</si>
  <si>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</si>
  <si>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</si>
  <si>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</si>
  <si>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</si>
  <si>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</si>
  <si>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</si>
  <si>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</si>
  <si>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</si>
  <si>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</si>
  <si>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</si>
  <si>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</si>
  <si>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</si>
  <si>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</si>
  <si>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</si>
  <si>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</si>
  <si>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</si>
  <si>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</si>
  <si>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</si>
  <si>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</si>
  <si>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</si>
  <si>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</si>
  <si>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</si>
  <si>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</si>
  <si>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</si>
  <si>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</si>
  <si>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</si>
  <si>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</si>
  <si>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</si>
  <si>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</si>
  <si>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</si>
  <si>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</si>
  <si>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</si>
  <si>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</si>
  <si>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</si>
  <si>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</si>
  <si>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</si>
  <si>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</si>
  <si>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</si>
  <si>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</si>
  <si>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</si>
  <si>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</si>
  <si>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</si>
  <si>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</si>
  <si>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</si>
  <si>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</si>
  <si>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</si>
  <si>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</si>
  <si>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</si>
  <si>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</si>
  <si>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</si>
  <si>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</si>
  <si>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</si>
  <si>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</si>
  <si>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</si>
  <si>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</si>
  <si>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</si>
  <si>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</si>
  <si>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</si>
  <si>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</si>
  <si>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</si>
  <si>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</si>
  <si>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</si>
  <si>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</si>
  <si>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</si>
  <si>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</si>
  <si>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</si>
  <si>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</si>
  <si>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</si>
  <si>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</si>
  <si>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</si>
  <si>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</si>
  <si>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</si>
  <si>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</si>
  <si>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</si>
  <si>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</si>
  <si>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</si>
  <si>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</si>
  <si>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</si>
  <si>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</si>
  <si>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</si>
  <si>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</si>
  <si>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</si>
  <si>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</si>
  <si>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</si>
  <si>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</si>
  <si>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</si>
  <si>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</si>
  <si>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</si>
  <si>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</si>
  <si>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</si>
  <si>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</si>
  <si>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</si>
  <si>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</si>
  <si>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</si>
  <si>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</si>
  <si>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</si>
  <si>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</si>
  <si>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</si>
  <si>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</si>
  <si>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</si>
  <si>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</si>
  <si>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</si>
  <si>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</si>
  <si>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</si>
  <si>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</si>
  <si>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</si>
  <si>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</si>
  <si>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</si>
  <si>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</si>
  <si>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</si>
  <si>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</si>
  <si>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</si>
  <si>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</si>
  <si>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</si>
  <si>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</si>
  <si>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</si>
  <si>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</si>
  <si>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</si>
  <si>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</si>
  <si>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</si>
  <si>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</si>
  <si>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</si>
  <si>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</si>
  <si>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</si>
  <si>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</si>
  <si>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</si>
  <si>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</si>
  <si>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</si>
  <si>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</si>
  <si>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</si>
  <si>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</si>
  <si>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</si>
  <si>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</si>
  <si>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</si>
  <si>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</si>
  <si>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</si>
  <si>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</si>
  <si>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</si>
  <si>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</si>
  <si>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</si>
  <si>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</si>
  <si>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</si>
  <si>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</si>
  <si>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</si>
  <si>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</si>
  <si>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</si>
  <si>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</si>
  <si>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</si>
  <si>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</si>
  <si>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</si>
  <si>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</si>
  <si>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</si>
  <si>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</si>
  <si>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</si>
  <si>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</si>
  <si>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</si>
  <si>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</si>
  <si>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</si>
  <si>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</si>
  <si>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</si>
  <si>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</si>
  <si>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</si>
  <si>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</si>
  <si>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</si>
  <si>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</si>
  <si>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</si>
  <si>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</si>
  <si>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</si>
  <si>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</si>
  <si>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</si>
  <si>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</si>
  <si>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</si>
  <si>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</si>
  <si>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</si>
  <si>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</si>
  <si>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</si>
  <si>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</si>
  <si>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</si>
  <si>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</si>
  <si>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</si>
  <si>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</si>
  <si>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</si>
  <si>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</si>
  <si>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</si>
  <si>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</si>
  <si>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</si>
  <si>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</si>
  <si>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</si>
  <si>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</si>
  <si>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</si>
  <si>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</si>
  <si>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</si>
  <si>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</si>
  <si>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</si>
  <si>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</si>
  <si>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</si>
  <si>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</si>
  <si>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</si>
  <si>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</si>
  <si>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</si>
  <si>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</si>
  <si>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</si>
  <si>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</si>
  <si>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</si>
  <si>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</si>
  <si>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</si>
  <si>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</si>
  <si>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</si>
  <si>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</si>
  <si>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</si>
  <si>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</si>
  <si>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</si>
  <si>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</si>
  <si>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</si>
  <si>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</si>
  <si>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</si>
  <si>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</si>
  <si>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</si>
  <si>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</si>
  <si>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</si>
  <si>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</si>
  <si>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</si>
  <si>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</si>
  <si>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</si>
  <si>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</si>
  <si>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</si>
  <si>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</si>
  <si>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</si>
  <si>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</si>
  <si>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</si>
  <si>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</si>
  <si>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</si>
  <si>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</si>
  <si>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</si>
  <si>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</si>
  <si>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</si>
  <si>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</si>
  <si>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</si>
  <si>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</si>
  <si>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</si>
  <si>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</si>
  <si>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</si>
  <si>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</si>
  <si>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</si>
  <si>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</si>
  <si>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</si>
  <si>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</si>
  <si>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</si>
  <si>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</si>
  <si>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</si>
  <si>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</si>
  <si>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</si>
  <si>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</si>
  <si>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</si>
  <si>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</si>
  <si>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</si>
  <si>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</si>
  <si>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</si>
  <si>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</si>
  <si>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</si>
  <si>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</si>
  <si>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</si>
  <si>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</si>
  <si>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</si>
  <si>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</si>
  <si>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</si>
  <si>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</si>
  <si>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</si>
  <si>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</si>
  <si>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</si>
  <si>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</si>
  <si>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</si>
  <si>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</si>
  <si>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</si>
  <si>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</si>
  <si>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</si>
  <si>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</si>
  <si>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</si>
  <si>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</si>
  <si>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</si>
  <si>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</si>
  <si>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</si>
  <si>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</si>
  <si>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</si>
  <si>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</si>
  <si>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</si>
  <si>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</si>
  <si>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</si>
  <si>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</si>
  <si>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</si>
  <si>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</si>
  <si>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</si>
  <si>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</si>
  <si>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</si>
  <si>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</si>
  <si>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</si>
  <si>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</si>
  <si>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</si>
  <si>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</si>
  <si>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</si>
  <si>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</si>
  <si>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</si>
  <si>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</si>
  <si>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</si>
  <si>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</si>
  <si>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</si>
  <si>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</si>
  <si>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</si>
  <si>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</si>
  <si>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</si>
  <si>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</si>
  <si>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</si>
  <si>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</si>
  <si>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</si>
  <si>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</si>
  <si>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</si>
  <si>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</si>
  <si>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</si>
  <si>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</si>
  <si>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</si>
  <si>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</si>
  <si>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</si>
  <si>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</si>
  <si>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</si>
  <si>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</si>
  <si>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</si>
  <si>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</si>
  <si>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</si>
  <si>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</si>
  <si>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</si>
  <si>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</si>
  <si>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</si>
  <si>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</si>
  <si>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</si>
  <si>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</si>
  <si>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</si>
  <si>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</si>
  <si>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</si>
  <si>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</si>
  <si>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</si>
  <si>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</si>
  <si>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</si>
  <si>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</si>
  <si>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</si>
  <si>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</si>
  <si>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</si>
  <si>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</si>
  <si>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</si>
  <si>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</si>
  <si>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</si>
  <si>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</si>
  <si>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</si>
  <si>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</si>
  <si>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</si>
  <si>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</si>
  <si>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</si>
  <si>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</si>
  <si>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</si>
  <si>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</si>
  <si>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</si>
  <si>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</si>
  <si>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</si>
  <si>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</si>
  <si>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</si>
  <si>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</si>
  <si>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</si>
  <si>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</si>
  <si>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</si>
  <si>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</si>
  <si>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</si>
  <si>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</si>
  <si>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</si>
  <si>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</si>
  <si>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</si>
  <si>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</si>
  <si>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</si>
  <si>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</si>
  <si>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</si>
  <si>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</si>
  <si>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</si>
  <si>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</si>
  <si>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</si>
  <si>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</si>
  <si>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</si>
  <si>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</si>
  <si>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</si>
  <si>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</si>
  <si>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</si>
  <si>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</si>
  <si>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</si>
  <si>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</si>
  <si>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</si>
  <si>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</si>
  <si>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</si>
  <si>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</si>
  <si>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</si>
  <si>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</si>
  <si>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</si>
  <si>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</si>
  <si>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</si>
  <si>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</si>
  <si>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</si>
  <si>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</si>
  <si>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</si>
  <si>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</si>
  <si>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</si>
  <si>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</si>
  <si>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</si>
  <si>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</si>
  <si>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</si>
  <si>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</si>
  <si>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</si>
  <si>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</si>
  <si>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</si>
  <si>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</si>
  <si>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</si>
  <si>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</si>
  <si>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</si>
  <si>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</si>
  <si>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</si>
  <si>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</si>
  <si>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</si>
  <si>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</si>
  <si>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</si>
  <si>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</si>
  <si>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</si>
  <si>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</si>
  <si>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</si>
  <si>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</si>
  <si>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</si>
  <si>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</si>
  <si>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</si>
  <si>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</si>
  <si>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</si>
  <si>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</si>
  <si>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</si>
  <si>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</si>
  <si>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</si>
  <si>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</si>
  <si>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</si>
  <si>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</si>
  <si>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</si>
  <si>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</si>
  <si>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</si>
  <si>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</si>
  <si>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</si>
  <si>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</si>
  <si>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</si>
  <si>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</si>
  <si>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</si>
  <si>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</si>
  <si>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</si>
  <si>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</si>
  <si>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</si>
  <si>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</si>
  <si>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</si>
  <si>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</si>
  <si>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</si>
  <si>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</si>
  <si>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</si>
  <si>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</si>
  <si>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</si>
  <si>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</si>
  <si>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</si>
  <si>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</si>
  <si>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</si>
  <si>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</si>
  <si>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</si>
  <si>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</si>
  <si>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</si>
  <si>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</si>
  <si>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</si>
  <si>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</si>
  <si>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</si>
  <si>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</si>
  <si>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</si>
  <si>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</si>
  <si>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</si>
  <si>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</si>
  <si>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</si>
  <si>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</si>
  <si>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</si>
  <si>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</si>
  <si>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</si>
  <si>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</si>
  <si>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</si>
  <si>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</si>
  <si>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</si>
  <si>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</si>
  <si>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</si>
  <si>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</si>
  <si>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</si>
  <si>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</si>
  <si>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</si>
  <si>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</si>
  <si>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</si>
  <si>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</si>
  <si>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</si>
  <si>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</si>
  <si>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</si>
  <si>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</si>
  <si>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</si>
  <si>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</si>
  <si>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</si>
  <si>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</si>
  <si>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</si>
  <si>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</si>
  <si>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</si>
  <si>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</si>
  <si>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</si>
  <si>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</si>
  <si>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</si>
  <si>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</si>
  <si>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</si>
  <si>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</si>
  <si>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</si>
  <si>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</si>
  <si>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</si>
  <si>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</si>
  <si>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</si>
  <si>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</si>
  <si>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</si>
  <si>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</si>
  <si>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</si>
  <si>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</si>
  <si>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</si>
  <si>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</si>
  <si>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</si>
  <si>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</si>
  <si>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</si>
  <si>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</si>
  <si>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</si>
  <si>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</si>
  <si>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</si>
  <si>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</si>
  <si>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</si>
  <si>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</si>
  <si>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</si>
  <si>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</si>
  <si>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</si>
  <si>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</si>
  <si>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</si>
  <si>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</si>
  <si>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</si>
  <si>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</si>
  <si>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</si>
  <si>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</si>
  <si>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</si>
  <si>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</si>
  <si>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</si>
  <si>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</si>
  <si>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</si>
  <si>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</si>
  <si>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</si>
  <si>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</si>
  <si>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</si>
  <si>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</si>
  <si>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</si>
  <si>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</si>
  <si>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</si>
  <si>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</si>
  <si>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</si>
  <si>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</si>
  <si>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</si>
  <si>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</si>
  <si>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</si>
  <si>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</si>
  <si>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</si>
  <si>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</si>
  <si>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</si>
  <si>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</si>
  <si>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</si>
  <si>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</si>
  <si>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</si>
  <si>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</si>
  <si>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</si>
  <si>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</si>
  <si>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</si>
  <si>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</si>
  <si>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</si>
  <si>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</si>
  <si>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</si>
  <si>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</si>
  <si>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</si>
  <si>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</si>
  <si>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</si>
  <si>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</si>
  <si>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</si>
  <si>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</si>
  <si>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</si>
  <si>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</si>
  <si>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</si>
  <si>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</si>
  <si>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</si>
  <si>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</si>
  <si>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</si>
  <si>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</si>
  <si>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</si>
  <si>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</si>
  <si>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</si>
  <si>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</si>
  <si>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</si>
  <si>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</si>
  <si>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</si>
  <si>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</si>
  <si>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</si>
  <si>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</si>
  <si>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</si>
  <si>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</si>
  <si>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</si>
  <si>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</si>
  <si>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</si>
  <si>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</si>
  <si>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</si>
  <si>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</si>
  <si>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</si>
  <si>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</si>
  <si>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</si>
  <si>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</si>
  <si>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</si>
  <si>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</si>
  <si>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</si>
  <si>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</si>
  <si>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</si>
  <si>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</si>
  <si>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</si>
  <si>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</si>
  <si>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</si>
  <si>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</si>
  <si>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</si>
  <si>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</si>
  <si>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</si>
  <si>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</si>
  <si>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</si>
  <si>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</si>
  <si>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</si>
  <si>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</si>
  <si>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</si>
  <si>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</si>
  <si>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</si>
  <si>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</si>
  <si>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</si>
  <si>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</si>
  <si>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</si>
  <si>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</si>
  <si>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</si>
  <si>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</si>
  <si>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</si>
  <si>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</si>
  <si>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</si>
  <si>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</si>
  <si>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</si>
  <si>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</si>
  <si>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</si>
  <si>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</si>
  <si>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</si>
  <si>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</si>
  <si>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</si>
  <si>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</si>
  <si>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</si>
  <si>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</si>
  <si>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</si>
  <si>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</si>
  <si>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</si>
  <si>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</si>
  <si>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</si>
  <si>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</si>
  <si>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</si>
  <si>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</si>
  <si>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</si>
  <si>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</si>
  <si>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</si>
  <si>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</si>
  <si>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</si>
  <si>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</si>
  <si>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</si>
  <si>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</si>
  <si>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</si>
  <si>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</si>
  <si>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</si>
  <si>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</si>
  <si>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</si>
  <si>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</si>
  <si>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</si>
  <si>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</si>
  <si>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</si>
  <si>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</si>
  <si>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</si>
  <si>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</si>
  <si>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</si>
  <si>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</si>
  <si>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</si>
  <si>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</si>
  <si>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</si>
  <si>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</si>
  <si>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</si>
  <si>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</si>
  <si>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</si>
  <si>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</si>
  <si>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</si>
  <si>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</si>
  <si>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</si>
  <si>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</si>
  <si>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</si>
  <si>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</si>
  <si>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</si>
  <si>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</si>
  <si>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</si>
  <si>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</si>
  <si>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</si>
  <si>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</si>
  <si>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</si>
  <si>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</si>
  <si>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</si>
  <si>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</si>
  <si>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</si>
  <si>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</si>
  <si>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</si>
  <si>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</si>
  <si>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</si>
  <si>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</si>
  <si>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</si>
  <si>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</si>
  <si>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</si>
  <si>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</si>
  <si>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</si>
  <si>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</si>
  <si>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</si>
  <si>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</si>
  <si>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</si>
  <si>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</si>
  <si>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</si>
  <si>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</si>
  <si>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</si>
  <si>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</si>
  <si>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</si>
  <si>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</si>
  <si>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</si>
  <si>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</si>
  <si>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</si>
  <si>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</si>
  <si>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</si>
  <si>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</si>
  <si>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</si>
  <si>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</si>
  <si>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</si>
  <si>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</si>
  <si>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</si>
  <si>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</si>
  <si>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</si>
  <si>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</si>
  <si>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</si>
  <si>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</si>
  <si>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</si>
  <si>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</si>
  <si>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</si>
  <si>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</si>
  <si>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</si>
  <si>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</si>
  <si>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</si>
  <si>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</si>
  <si>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</si>
  <si>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</si>
  <si>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</si>
  <si>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</si>
  <si>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</si>
  <si>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</si>
  <si>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</si>
  <si>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</si>
  <si>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</si>
  <si>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</si>
  <si>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</si>
  <si>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</si>
  <si>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</si>
  <si>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</si>
  <si>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</si>
  <si>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</si>
  <si>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</si>
  <si>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</si>
  <si>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</si>
  <si>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</si>
  <si>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</si>
  <si>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</si>
  <si>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</si>
  <si>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</si>
  <si>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</si>
  <si>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</si>
  <si>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</si>
  <si>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</si>
  <si>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</si>
  <si>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</si>
  <si>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</si>
  <si>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</si>
  <si>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</si>
  <si>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</si>
  <si>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</si>
  <si>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</si>
  <si>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</si>
  <si>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</si>
  <si>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</si>
  <si>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</si>
  <si>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</si>
  <si>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</si>
  <si>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</si>
  <si>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</si>
  <si>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</si>
  <si>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</si>
  <si>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</si>
  <si>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</si>
  <si>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</si>
  <si>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</si>
  <si>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</si>
  <si>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</si>
  <si>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</si>
  <si>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</si>
  <si>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</si>
  <si>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</si>
  <si>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</si>
  <si>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</si>
  <si>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</si>
  <si>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</si>
  <si>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</si>
  <si>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</si>
  <si>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</si>
  <si>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</si>
  <si>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</si>
  <si>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</si>
  <si>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</si>
  <si>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</si>
  <si>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</si>
  <si>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</si>
  <si>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</si>
  <si>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</si>
  <si>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</si>
  <si>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</si>
  <si>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</si>
  <si>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</si>
  <si>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</si>
  <si>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</si>
  <si>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</si>
  <si>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</si>
  <si>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</si>
  <si>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</si>
  <si>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</si>
  <si>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</si>
  <si>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</si>
  <si>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</si>
  <si>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</si>
  <si>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</si>
  <si>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</si>
  <si>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</si>
  <si>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</si>
  <si>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</si>
  <si>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</si>
  <si>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</si>
  <si>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</si>
  <si>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</si>
  <si>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</si>
  <si>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</si>
  <si>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</si>
  <si>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</si>
  <si>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</si>
  <si>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</si>
  <si>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</si>
  <si>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</si>
  <si>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</si>
  <si>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</si>
  <si>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</si>
  <si>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</si>
  <si>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</si>
  <si>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</si>
  <si>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</si>
  <si>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</si>
  <si>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</si>
  <si>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</si>
  <si>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</si>
  <si>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</si>
  <si>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</si>
  <si>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</si>
  <si>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</si>
  <si>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</si>
  <si>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</si>
  <si>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</si>
  <si>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</si>
  <si>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</si>
  <si>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</si>
  <si>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</si>
  <si>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</si>
  <si>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</si>
  <si>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</si>
  <si>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</si>
  <si>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</si>
  <si>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</si>
  <si>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</si>
  <si>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</si>
  <si>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</si>
  <si>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</si>
  <si>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</si>
  <si>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</si>
  <si>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</si>
  <si>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</si>
  <si>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</si>
  <si>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</si>
  <si>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</si>
  <si>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</si>
  <si>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</si>
  <si>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</si>
  <si>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</si>
  <si>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</si>
  <si>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</si>
  <si>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</si>
  <si>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</si>
  <si>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</si>
  <si>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</si>
  <si>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</si>
  <si>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</si>
  <si>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</si>
  <si>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</si>
  <si>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</si>
  <si>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</si>
  <si>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</si>
  <si>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</si>
  <si>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</si>
  <si>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</si>
  <si>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</si>
  <si>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</si>
  <si>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</si>
  <si>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</si>
  <si>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</si>
  <si>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</si>
  <si>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</si>
  <si>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</si>
  <si>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</si>
  <si>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</si>
  <si>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</si>
  <si>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</si>
  <si>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</si>
  <si>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</si>
  <si>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</si>
  <si>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</si>
  <si>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</si>
  <si>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</si>
  <si>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</si>
  <si>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</si>
  <si>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</si>
  <si>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</si>
  <si>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</si>
  <si>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</si>
  <si>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</si>
  <si>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</si>
  <si>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</si>
  <si>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</si>
  <si>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</si>
  <si>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</si>
  <si>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</si>
  <si>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</si>
  <si>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</si>
  <si>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</si>
  <si>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</si>
  <si>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</si>
  <si>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</si>
  <si>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</si>
  <si>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</si>
  <si>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</si>
  <si>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</si>
  <si>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</si>
  <si>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</si>
  <si>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</si>
  <si>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</si>
  <si>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</si>
  <si>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</si>
  <si>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</si>
  <si>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</si>
  <si>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</si>
  <si>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</si>
  <si>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</si>
  <si>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</si>
  <si>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</si>
  <si>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</si>
  <si>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</si>
  <si>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</si>
  <si>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</si>
  <si>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</si>
  <si>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</si>
  <si>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</si>
  <si>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</si>
  <si>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</si>
  <si>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</si>
  <si>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</si>
  <si>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</si>
  <si>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</si>
  <si>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</si>
  <si>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</si>
  <si>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</si>
  <si>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</si>
  <si>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</si>
  <si>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</si>
  <si>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</si>
  <si>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</si>
  <si>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</si>
  <si>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</si>
  <si>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</si>
  <si>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</si>
  <si>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</si>
  <si>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</si>
  <si>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</si>
  <si>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</si>
  <si>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</si>
  <si>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</si>
  <si>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</si>
  <si>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</si>
  <si>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</si>
  <si>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</si>
  <si>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</si>
  <si>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</si>
  <si>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</si>
  <si>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</si>
  <si>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</si>
  <si>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</si>
  <si>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</si>
  <si>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</si>
  <si>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</si>
  <si>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</si>
  <si>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</si>
  <si>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</si>
  <si>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</si>
  <si>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</si>
  <si>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</si>
  <si>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</si>
  <si>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</si>
  <si>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</si>
  <si>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</si>
  <si>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</si>
  <si>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</si>
  <si>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</si>
  <si>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</si>
  <si>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</si>
  <si>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</si>
  <si>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</si>
  <si>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</si>
  <si>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</si>
  <si>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</si>
  <si>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</si>
  <si>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</si>
  <si>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</si>
  <si>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</si>
  <si>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</si>
  <si>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</si>
  <si>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</si>
  <si>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</si>
  <si>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</si>
  <si>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</si>
  <si>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</si>
  <si>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</si>
  <si>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</si>
  <si>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</si>
  <si>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</si>
  <si>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</si>
  <si>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</si>
  <si>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</si>
  <si>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</si>
  <si>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</si>
  <si>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</si>
  <si>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</si>
  <si>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</si>
  <si>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</si>
  <si>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</si>
  <si>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</si>
  <si>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</si>
  <si>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</si>
  <si>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</si>
  <si>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</si>
  <si>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</si>
  <si>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</si>
  <si>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</si>
  <si>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</si>
  <si>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</si>
  <si>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</si>
  <si>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</si>
  <si>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</si>
  <si>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</si>
  <si>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</si>
  <si>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</si>
  <si>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</si>
  <si>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</si>
  <si>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</si>
  <si>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</si>
  <si>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</si>
  <si>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</si>
  <si>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</si>
  <si>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</si>
  <si>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</si>
  <si>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</si>
  <si>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</si>
  <si>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</si>
  <si>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</si>
  <si>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</si>
  <si>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</si>
  <si>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</si>
  <si>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</si>
  <si>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</si>
  <si>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</si>
  <si>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</si>
  <si>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</si>
  <si>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</si>
  <si>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</si>
  <si>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</si>
  <si>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</si>
  <si>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</si>
  <si>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</si>
  <si>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</si>
  <si>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</si>
  <si>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</si>
  <si>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</si>
  <si>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</si>
  <si>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</si>
  <si>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</si>
  <si>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</si>
  <si>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</si>
  <si>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</si>
  <si>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</si>
  <si>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</si>
  <si>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</si>
  <si>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</si>
  <si>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</si>
  <si>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</si>
  <si>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</si>
  <si>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</si>
  <si>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</si>
  <si>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</si>
  <si>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</si>
  <si>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</si>
  <si>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</si>
  <si>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</si>
  <si>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</si>
  <si>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</si>
  <si>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</si>
  <si>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</si>
  <si>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</si>
  <si>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</si>
  <si>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</si>
  <si>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</si>
  <si>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</si>
  <si>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</si>
  <si>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</si>
  <si>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</si>
  <si>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</si>
  <si>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</si>
  <si>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</si>
  <si>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</si>
  <si>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</si>
  <si>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</si>
  <si>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</si>
  <si>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</si>
  <si>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</si>
  <si>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</si>
  <si>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</si>
  <si>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</si>
  <si>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</si>
  <si>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</si>
  <si>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</si>
  <si>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</si>
  <si>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</si>
  <si>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</si>
  <si>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</si>
  <si>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</si>
  <si>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</si>
  <si>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</si>
  <si>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</si>
  <si>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</si>
  <si>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</si>
  <si>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</si>
  <si>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</si>
  <si>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</si>
  <si>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</si>
  <si>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</si>
  <si>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</si>
  <si>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</si>
  <si>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</si>
  <si>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</si>
  <si>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</si>
  <si>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</si>
  <si>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</si>
  <si>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</si>
  <si>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</si>
  <si>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</si>
  <si>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</si>
  <si>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</si>
  <si>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</si>
  <si>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</si>
  <si>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</si>
  <si>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</si>
  <si>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</si>
  <si>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</si>
  <si>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</si>
  <si>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</si>
  <si>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</si>
  <si>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</si>
  <si>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</si>
  <si>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</si>
  <si>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</si>
  <si>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</si>
  <si>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</si>
  <si>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</si>
  <si>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</si>
  <si>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</si>
  <si>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</si>
  <si>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</si>
  <si>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</si>
  <si>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</si>
  <si>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</si>
  <si>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</si>
  <si>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</si>
  <si>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</si>
  <si>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</si>
  <si>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</si>
  <si>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</si>
  <si>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</si>
  <si>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</si>
  <si>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</si>
  <si>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</si>
  <si>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</si>
  <si>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</si>
  <si>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</si>
  <si>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</si>
  <si>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</si>
  <si>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</si>
  <si>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</si>
  <si>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</si>
  <si>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</si>
  <si>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</si>
  <si>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</si>
  <si>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</si>
  <si>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</si>
  <si>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</si>
  <si>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</si>
  <si>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</si>
  <si>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</si>
  <si>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</si>
  <si>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</si>
  <si>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</si>
  <si>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</si>
  <si>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</si>
  <si>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</si>
  <si>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</si>
  <si>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</si>
  <si>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</si>
  <si>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</si>
  <si>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</si>
  <si>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</si>
  <si>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</si>
  <si>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</si>
  <si>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</si>
  <si>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</si>
  <si>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</si>
  <si>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</si>
  <si>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</si>
  <si>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</si>
  <si>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</si>
  <si>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</si>
  <si>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</si>
  <si>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</si>
  <si>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</si>
  <si>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</si>
  <si>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</si>
  <si>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</si>
  <si>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</si>
  <si>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</si>
  <si>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</si>
  <si>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</si>
  <si>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</si>
  <si>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</si>
  <si>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</si>
  <si>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</si>
  <si>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</si>
  <si>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</si>
  <si>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</si>
  <si>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</si>
  <si>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</si>
  <si>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</si>
  <si>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</si>
  <si>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</si>
  <si>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</si>
  <si>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</si>
  <si>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</si>
  <si>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</si>
  <si>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</si>
  <si>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</si>
  <si>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</si>
  <si>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</si>
  <si>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</si>
  <si>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</si>
  <si>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</si>
  <si>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</si>
  <si>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</si>
  <si>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</si>
  <si>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</si>
  <si>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</si>
  <si>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</si>
  <si>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</si>
  <si>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</si>
  <si>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</si>
  <si>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</si>
  <si>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</si>
  <si>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</si>
  <si>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</si>
  <si>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</si>
  <si>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</si>
  <si>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</si>
  <si>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</si>
  <si>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</si>
  <si>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</si>
  <si>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</si>
  <si>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</si>
  <si>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</si>
  <si>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</si>
  <si>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</si>
  <si>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</si>
  <si>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</si>
  <si>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</si>
  <si>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</si>
  <si>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</si>
  <si>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</si>
  <si>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</si>
  <si>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</si>
  <si>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</si>
  <si>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</si>
  <si>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</si>
  <si>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</si>
  <si>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</si>
  <si>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</si>
  <si>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</si>
  <si>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</si>
  <si>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</si>
  <si>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</si>
  <si>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</si>
  <si>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</si>
  <si>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</si>
  <si>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</si>
  <si>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</si>
  <si>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</si>
  <si>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</si>
  <si>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</si>
  <si>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</si>
  <si>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</si>
  <si>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</si>
  <si>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</si>
  <si>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</si>
  <si>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</si>
  <si>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</si>
  <si>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</si>
  <si>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</si>
  <si>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</si>
  <si>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</si>
  <si>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</si>
  <si>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</si>
  <si>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</si>
  <si>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</si>
  <si>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</si>
  <si>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</si>
  <si>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</si>
  <si>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</si>
  <si>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</si>
  <si>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</si>
  <si>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</si>
  <si>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</si>
  <si>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</si>
  <si>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</si>
  <si>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</si>
  <si>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</si>
  <si>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</si>
  <si>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</si>
  <si>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</si>
  <si>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</si>
  <si>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</si>
  <si>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</si>
  <si>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</si>
  <si>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</si>
  <si>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</si>
  <si>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</si>
  <si>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</si>
  <si>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</si>
  <si>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</si>
  <si>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</si>
  <si>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</si>
  <si>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</si>
  <si>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</si>
  <si>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</si>
  <si>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</si>
  <si>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</si>
  <si>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</si>
  <si>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</si>
  <si>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</si>
  <si>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</si>
  <si>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</si>
  <si>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</si>
  <si>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</si>
  <si>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</si>
  <si>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</si>
  <si>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</si>
  <si>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</si>
  <si>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</si>
  <si>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</si>
  <si>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</si>
  <si>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</si>
  <si>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</si>
  <si>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</si>
  <si>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</si>
  <si>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</si>
  <si>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</si>
  <si>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</si>
  <si>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</si>
  <si>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</si>
  <si>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</si>
  <si>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</si>
  <si>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</si>
  <si>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</si>
  <si>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</si>
  <si>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</si>
  <si>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</si>
  <si>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</si>
  <si>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</si>
  <si>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</si>
  <si>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</si>
  <si>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</si>
  <si>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</si>
  <si>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</si>
  <si>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</si>
  <si>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</si>
  <si>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</si>
  <si>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</si>
  <si>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</si>
  <si>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</si>
  <si>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</si>
  <si>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</si>
  <si>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</si>
  <si>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</si>
  <si>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</si>
  <si>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</si>
  <si>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</si>
  <si>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</si>
  <si>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</si>
  <si>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</si>
  <si>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</si>
  <si>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</si>
  <si>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</si>
  <si>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</si>
  <si>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</si>
  <si>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</si>
  <si>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</si>
  <si>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</si>
  <si>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</si>
  <si>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</si>
  <si>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</si>
  <si>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</si>
  <si>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</si>
  <si>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</si>
  <si>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</si>
  <si>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</si>
  <si>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</si>
  <si>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</si>
  <si>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</si>
  <si>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</si>
  <si>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</si>
  <si>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</si>
  <si>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</si>
  <si>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</si>
  <si>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</si>
  <si>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</si>
  <si>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</si>
  <si>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</si>
  <si>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</si>
  <si>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</si>
  <si>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</si>
  <si>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</si>
  <si>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</si>
  <si>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</si>
  <si>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</si>
  <si>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</si>
  <si>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</si>
  <si>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</si>
  <si>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</si>
  <si>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</si>
  <si>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</si>
  <si>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</si>
  <si>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</si>
  <si>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</si>
  <si>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</si>
  <si>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</si>
  <si>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</si>
  <si>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</si>
  <si>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</si>
  <si>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</si>
  <si>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</si>
  <si>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</si>
  <si>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</si>
  <si>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</si>
  <si>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</si>
  <si>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</si>
  <si>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</si>
  <si>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</si>
  <si>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</si>
  <si>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</si>
  <si>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</si>
  <si>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</si>
  <si>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</si>
  <si>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</si>
  <si>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</si>
  <si>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</si>
  <si>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</si>
  <si>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</si>
  <si>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</si>
  <si>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</si>
  <si>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</si>
  <si>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</si>
  <si>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</si>
  <si>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</si>
  <si>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</si>
  <si>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</si>
  <si>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</si>
  <si>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</si>
  <si>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</si>
  <si>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</si>
  <si>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</si>
  <si>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</si>
  <si>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</si>
  <si>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</si>
  <si>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</si>
  <si>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</si>
  <si>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</si>
  <si>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</si>
  <si>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</si>
  <si>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</si>
  <si>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</si>
  <si>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</si>
  <si>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</si>
  <si>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</si>
  <si>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</si>
  <si>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</si>
  <si>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</si>
  <si>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</si>
  <si>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</si>
  <si>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</si>
  <si>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</si>
  <si>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</si>
  <si>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</si>
  <si>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</si>
  <si>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</si>
  <si>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</si>
  <si>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</si>
  <si>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</si>
  <si>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</si>
  <si>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</si>
  <si>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</si>
  <si>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</si>
  <si>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</si>
  <si>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</si>
  <si>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</si>
  <si>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</si>
  <si>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</si>
  <si>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</si>
  <si>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</si>
  <si>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</si>
  <si>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</si>
  <si>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</si>
  <si>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</si>
  <si>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</si>
  <si>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</si>
  <si>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</si>
  <si>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</si>
  <si>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</si>
  <si>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</si>
  <si>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</si>
  <si>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</si>
  <si>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</si>
  <si>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</si>
  <si>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</si>
  <si>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</si>
  <si>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</si>
  <si>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</si>
  <si>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</si>
  <si>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</si>
  <si>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</si>
  <si>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</si>
  <si>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</si>
  <si>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</si>
  <si>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</si>
  <si>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</si>
  <si>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</si>
  <si>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</si>
  <si>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</si>
  <si>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</si>
  <si>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</si>
  <si>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</si>
  <si>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</si>
  <si>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</si>
  <si>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</si>
  <si>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</si>
  <si>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</si>
  <si>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</si>
  <si>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</si>
  <si>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</si>
  <si>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</si>
  <si>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</si>
  <si>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</si>
  <si>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</si>
  <si>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</si>
  <si>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</si>
  <si>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</si>
  <si>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</si>
  <si>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</si>
  <si>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</si>
  <si>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</si>
  <si>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</si>
  <si>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</si>
  <si>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</si>
  <si>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</si>
  <si>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</si>
  <si>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</si>
  <si>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</si>
  <si>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</si>
  <si>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</si>
  <si>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</si>
  <si>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</si>
  <si>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</si>
  <si>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</si>
  <si>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</si>
  <si>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</si>
  <si>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</si>
  <si>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</si>
  <si>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</si>
  <si>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</si>
  <si>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</si>
  <si>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</si>
  <si>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</si>
  <si>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</si>
  <si>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</si>
  <si>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</si>
  <si>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</si>
  <si>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</si>
  <si>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</si>
  <si>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</si>
  <si>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</si>
  <si>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</si>
  <si>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</si>
  <si>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</si>
  <si>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</si>
  <si>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</si>
  <si>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</si>
  <si>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</si>
  <si>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</si>
  <si>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</si>
  <si>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</si>
  <si>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</si>
  <si>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</si>
  <si>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</si>
  <si>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</si>
  <si>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</si>
  <si>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</si>
  <si>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</si>
  <si>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</si>
  <si>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</si>
  <si>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</si>
  <si>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</si>
  <si>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</si>
  <si>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</si>
  <si>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</si>
  <si>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</si>
  <si>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</si>
  <si>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</si>
  <si>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</si>
  <si>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</si>
  <si>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</si>
  <si>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</si>
  <si>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</si>
  <si>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</si>
  <si>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</si>
  <si>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</si>
  <si>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</si>
  <si>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</si>
  <si>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</si>
  <si>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</si>
  <si>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</si>
  <si>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</si>
  <si>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</si>
  <si>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</si>
  <si>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</si>
  <si>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</si>
  <si>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</si>
  <si>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</si>
  <si>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</si>
  <si>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</si>
  <si>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</si>
  <si>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</si>
  <si>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</si>
  <si>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</si>
  <si>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</si>
  <si>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</si>
  <si>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</si>
  <si>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</si>
  <si>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</si>
  <si>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</si>
  <si>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</si>
  <si>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</si>
  <si>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</si>
  <si>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</si>
  <si>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</si>
  <si>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</si>
  <si>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</si>
  <si>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</si>
  <si>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</si>
  <si>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</si>
  <si>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</si>
  <si>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</si>
  <si>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</si>
  <si>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</si>
  <si>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</si>
  <si>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</si>
  <si>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</si>
  <si>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</si>
  <si>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</si>
  <si>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</si>
  <si>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</si>
  <si>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</si>
  <si>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</si>
  <si>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</si>
  <si>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</si>
  <si>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</si>
  <si>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</si>
  <si>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</si>
  <si>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</si>
  <si>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</si>
  <si>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</si>
  <si>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</si>
  <si>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</si>
  <si>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</si>
  <si>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</si>
  <si>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</si>
  <si>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</si>
  <si>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</si>
  <si>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</si>
  <si>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</si>
  <si>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</si>
  <si>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</si>
  <si>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</si>
  <si>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</si>
  <si>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</si>
  <si>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</si>
  <si>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</si>
  <si>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</si>
  <si>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</si>
  <si>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</si>
  <si>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</si>
  <si>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</si>
  <si>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</si>
  <si>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</si>
  <si>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</si>
  <si>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</si>
  <si>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</si>
  <si>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</si>
  <si>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</si>
  <si>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</si>
  <si>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</si>
  <si>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</si>
  <si>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</si>
  <si>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</si>
  <si>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</si>
  <si>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</si>
  <si>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</si>
  <si>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</si>
  <si>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</si>
  <si>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</si>
  <si>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</si>
  <si>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</si>
  <si>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</si>
  <si>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</si>
  <si>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</si>
  <si>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</si>
  <si>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</si>
  <si>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</si>
  <si>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</si>
  <si>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</si>
  <si>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</si>
  <si>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</si>
  <si>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</si>
  <si>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</si>
  <si>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</si>
  <si>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</si>
  <si>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</si>
  <si>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</si>
  <si>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</si>
  <si>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</si>
  <si>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</si>
  <si>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</si>
  <si>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</si>
  <si>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</si>
  <si>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</si>
  <si>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</si>
  <si>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</si>
  <si>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</si>
  <si>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</si>
  <si>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</si>
  <si>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</si>
  <si>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</si>
  <si>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</si>
  <si>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</si>
  <si>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</si>
  <si>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</si>
  <si>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</si>
  <si>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</si>
  <si>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</si>
  <si>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</si>
  <si>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</si>
  <si>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</si>
  <si>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</si>
  <si>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</si>
  <si>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</si>
  <si>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</si>
  <si>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</si>
  <si>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</si>
  <si>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</si>
  <si>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</si>
  <si>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</si>
  <si>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</si>
  <si>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</si>
  <si>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</si>
  <si>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</si>
  <si>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</si>
  <si>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</si>
  <si>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</si>
  <si>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</si>
  <si>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</si>
  <si>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</si>
  <si>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</si>
  <si>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</si>
  <si>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</si>
  <si>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</si>
  <si>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</si>
  <si>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</si>
  <si>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</si>
  <si>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</si>
  <si>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</si>
  <si>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</si>
  <si>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</si>
  <si>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</si>
  <si>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</si>
  <si>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</si>
  <si>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</si>
  <si>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</si>
  <si>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</si>
  <si>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</si>
  <si>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</si>
  <si>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</si>
  <si>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</si>
  <si>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</si>
  <si>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</si>
  <si>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</si>
  <si>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</si>
  <si>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</si>
  <si>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</si>
  <si>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</si>
  <si>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</si>
  <si>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</si>
  <si>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</si>
  <si>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</si>
  <si>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</si>
  <si>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</si>
  <si>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</si>
  <si>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</si>
  <si>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</si>
  <si>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</si>
  <si>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</si>
  <si>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</si>
  <si>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</si>
  <si>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</si>
  <si>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</si>
  <si>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</si>
  <si>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</si>
  <si>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</si>
  <si>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</si>
  <si>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</si>
  <si>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</si>
  <si>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</si>
  <si>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</si>
  <si>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</si>
  <si>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</si>
  <si>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</si>
  <si>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</si>
  <si>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</si>
  <si>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</si>
  <si>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</si>
  <si>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</si>
  <si>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</si>
  <si>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</si>
  <si>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</si>
  <si>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</si>
  <si>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</si>
  <si>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</si>
  <si>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</si>
  <si>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</si>
  <si>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</si>
  <si>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</si>
  <si>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</si>
  <si>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</si>
  <si>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</si>
  <si>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</si>
  <si>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</si>
  <si>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</si>
  <si>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</si>
  <si>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</si>
  <si>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</si>
  <si>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</si>
  <si>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</si>
  <si>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</si>
  <si>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</si>
  <si>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</si>
  <si>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</si>
  <si>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</si>
  <si>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</si>
  <si>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</si>
  <si>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</si>
  <si>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</si>
  <si>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</si>
  <si>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</si>
  <si>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</si>
  <si>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</si>
  <si>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</si>
  <si>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</si>
  <si>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</si>
  <si>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</si>
  <si>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</si>
  <si>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</si>
  <si>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</si>
  <si>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</si>
  <si>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</si>
  <si>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</si>
  <si>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</si>
  <si>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</si>
  <si>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</si>
  <si>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</si>
  <si>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</si>
  <si>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</si>
  <si>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</si>
  <si>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</si>
  <si>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</si>
  <si>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</si>
  <si>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</si>
  <si>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</si>
  <si>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</si>
  <si>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</si>
  <si>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</si>
  <si>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</si>
  <si>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</si>
  <si>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</si>
  <si>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</si>
  <si>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</si>
  <si>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</si>
  <si>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</si>
  <si>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</si>
  <si>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</si>
  <si>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</si>
  <si>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</si>
  <si>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</si>
  <si>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</si>
  <si>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</si>
  <si>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</si>
  <si>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</si>
  <si>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</si>
  <si>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</si>
  <si>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</si>
  <si>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</si>
  <si>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</si>
  <si>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</si>
  <si>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</si>
  <si>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</si>
  <si>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</si>
  <si>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</si>
  <si>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</si>
  <si>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</si>
  <si>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</si>
  <si>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</si>
  <si>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</si>
  <si>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</si>
  <si>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</si>
  <si>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</si>
  <si>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</si>
  <si>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</si>
  <si>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</si>
  <si>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</si>
  <si>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</si>
  <si>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</si>
  <si>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</si>
  <si>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</si>
  <si>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</si>
  <si>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</si>
  <si>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</si>
  <si>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</si>
  <si>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</si>
  <si>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</si>
  <si>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</si>
  <si>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</si>
  <si>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</si>
  <si>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</si>
  <si>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</si>
  <si>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</si>
  <si>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</si>
  <si>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</si>
  <si>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</si>
  <si>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</si>
  <si>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</si>
  <si>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</si>
  <si>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</si>
  <si>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</si>
  <si>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</si>
  <si>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</si>
  <si>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</si>
  <si>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</si>
  <si>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</si>
  <si>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</si>
  <si>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</si>
  <si>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</si>
  <si>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</si>
  <si>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</si>
  <si>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</si>
  <si>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</si>
  <si>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</si>
  <si>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</si>
  <si>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</si>
  <si>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</si>
  <si>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</si>
  <si>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</si>
  <si>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</si>
  <si>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</si>
  <si>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</si>
  <si>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</si>
  <si>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</si>
  <si>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</si>
  <si>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</si>
  <si>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</si>
  <si>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</si>
  <si>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</si>
  <si>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</si>
  <si>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</si>
  <si>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</si>
  <si>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</si>
  <si>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</si>
  <si>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</si>
  <si>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</si>
  <si>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</si>
  <si>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</si>
  <si>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</si>
  <si>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</si>
  <si>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</si>
  <si>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</si>
  <si>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</si>
  <si>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</si>
  <si>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</si>
  <si>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</si>
  <si>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</si>
  <si>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</si>
  <si>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</si>
  <si>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</si>
  <si>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</si>
  <si>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</si>
  <si>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</si>
  <si>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</si>
  <si>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</si>
  <si>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</si>
  <si>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</si>
  <si>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</si>
  <si>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</si>
  <si>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</si>
  <si>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</si>
  <si>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</si>
  <si>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</si>
  <si>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</si>
  <si>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</si>
  <si>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</si>
  <si>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</si>
  <si>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</si>
  <si>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</si>
  <si>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</si>
  <si>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</si>
  <si>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</si>
  <si>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</si>
  <si>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</si>
  <si>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</si>
  <si>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</si>
  <si>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</si>
  <si>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</si>
  <si>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</si>
  <si>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</si>
  <si>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</si>
  <si>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</si>
  <si>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</si>
  <si>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</si>
  <si>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</si>
  <si>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</si>
  <si>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</si>
  <si>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</si>
  <si>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</si>
  <si>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</si>
  <si>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</si>
  <si>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</si>
  <si>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</si>
  <si>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</si>
  <si>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</si>
  <si>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</si>
  <si>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</si>
  <si>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</si>
  <si>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</si>
  <si>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</si>
  <si>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</si>
  <si>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</si>
  <si>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</si>
  <si>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</si>
  <si>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</si>
  <si>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</si>
  <si>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</si>
  <si>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</si>
  <si>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</si>
  <si>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</si>
  <si>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</si>
  <si>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</si>
  <si>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</si>
  <si>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</si>
  <si>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</si>
  <si>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</si>
  <si>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</si>
  <si>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</si>
  <si>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</si>
  <si>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</si>
  <si>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</si>
  <si>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</si>
  <si>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</si>
  <si>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</si>
  <si>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</si>
  <si>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</si>
  <si>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</si>
  <si>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</si>
  <si>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</si>
  <si>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</si>
  <si>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</si>
  <si>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</si>
  <si>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</si>
  <si>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</si>
  <si>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</si>
  <si>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</si>
  <si>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</si>
  <si>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</si>
  <si>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</si>
  <si>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</si>
  <si>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</si>
  <si>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</si>
  <si>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</si>
  <si>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</si>
  <si>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</si>
  <si>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</si>
  <si>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</si>
  <si>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</si>
  <si>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</si>
  <si>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</si>
  <si>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</si>
  <si>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</si>
  <si>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</si>
  <si>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</si>
  <si>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</si>
  <si>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</si>
  <si>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</si>
  <si>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</si>
  <si>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</si>
  <si>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</si>
  <si>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</si>
  <si>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</si>
  <si>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</si>
  <si>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</si>
  <si>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</si>
  <si>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</si>
  <si>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</si>
  <si>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</si>
  <si>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</si>
  <si>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</si>
  <si>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</si>
  <si>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</si>
  <si>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</si>
  <si>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</si>
  <si>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</si>
  <si>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</si>
  <si>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</si>
  <si>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</si>
  <si>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</si>
  <si>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</si>
  <si>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</si>
  <si>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</si>
  <si>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</si>
  <si>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</si>
  <si>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</si>
  <si>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</si>
  <si>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</si>
  <si>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</si>
  <si>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</si>
  <si>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</si>
  <si>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</si>
  <si>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</si>
  <si>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</si>
  <si>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</si>
  <si>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</si>
  <si>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</si>
  <si>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</si>
  <si>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</si>
  <si>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</si>
  <si>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</si>
  <si>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</si>
  <si>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</si>
  <si>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</si>
  <si>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</si>
  <si>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</si>
  <si>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</si>
  <si>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</si>
  <si>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</si>
  <si>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</si>
  <si>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</si>
  <si>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</si>
  <si>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</si>
  <si>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</si>
  <si>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</si>
  <si>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</si>
  <si>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</si>
  <si>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</si>
  <si>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</si>
  <si>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</si>
  <si>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</si>
  <si>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</si>
  <si>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</si>
  <si>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</si>
  <si>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</si>
  <si>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</si>
  <si>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</si>
  <si>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</si>
  <si>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</si>
  <si>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</si>
  <si>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</si>
  <si>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</si>
  <si>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</si>
  <si>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</si>
  <si>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</si>
  <si>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</si>
  <si>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</si>
  <si>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</si>
  <si>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</si>
  <si>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</si>
  <si>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</si>
  <si>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</si>
  <si>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</si>
  <si>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</si>
  <si>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</si>
  <si>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</si>
  <si>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</si>
  <si>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</si>
  <si>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</si>
  <si>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</si>
  <si>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</si>
  <si>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</si>
  <si>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</si>
  <si>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</si>
  <si>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</si>
  <si>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</si>
  <si>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</si>
  <si>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</si>
  <si>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</si>
  <si>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</si>
  <si>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</si>
  <si>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</si>
  <si>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</si>
  <si>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</si>
  <si>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</si>
  <si>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</si>
  <si>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</si>
  <si>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</si>
  <si>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</si>
  <si>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</si>
  <si>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</si>
  <si>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</si>
  <si>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</si>
  <si>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</si>
  <si>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</si>
  <si>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</si>
  <si>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</si>
  <si>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</si>
  <si>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</si>
  <si>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</si>
  <si>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</si>
  <si>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</si>
  <si>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</si>
  <si>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</si>
  <si>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</si>
  <si>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</si>
  <si>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</si>
  <si>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</si>
  <si>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</si>
  <si>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</si>
  <si>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</si>
  <si>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</si>
  <si>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</si>
  <si>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</si>
  <si>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</si>
  <si>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</si>
  <si>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</si>
  <si>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</si>
  <si>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</si>
  <si>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</si>
  <si>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</si>
  <si>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</si>
  <si>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</si>
  <si>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</si>
  <si>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</si>
  <si>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</si>
  <si>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</si>
  <si>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</si>
  <si>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</si>
  <si>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</si>
  <si>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</si>
  <si>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</si>
  <si>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</si>
  <si>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</si>
  <si>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</si>
  <si>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</si>
  <si>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</si>
  <si>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</si>
  <si>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</si>
  <si>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</si>
  <si>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</si>
  <si>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</si>
  <si>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</si>
  <si>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</si>
  <si>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</si>
  <si>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</si>
  <si>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</si>
  <si>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</si>
  <si>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</si>
  <si>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</si>
  <si>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</si>
  <si>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</si>
  <si>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</si>
  <si>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</si>
  <si>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</si>
  <si>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</si>
  <si>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</si>
  <si>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</si>
  <si>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</si>
  <si>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</si>
  <si>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</si>
  <si>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</si>
  <si>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</si>
  <si>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</si>
  <si>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</si>
  <si>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</si>
  <si>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</si>
  <si>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</si>
  <si>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</si>
  <si>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</si>
  <si>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</si>
  <si>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</si>
  <si>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</si>
  <si>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</si>
  <si>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</si>
  <si>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</si>
  <si>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</si>
  <si>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</si>
  <si>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</si>
  <si>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</si>
  <si>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</si>
  <si>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</si>
  <si>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</si>
  <si>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</si>
  <si>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</si>
  <si>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</si>
  <si>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</si>
  <si>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</si>
  <si>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</si>
  <si>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</si>
  <si>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</si>
  <si>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</si>
  <si>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</si>
  <si>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</si>
  <si>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</si>
  <si>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</si>
  <si>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</si>
  <si>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</si>
  <si>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</si>
  <si>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</si>
  <si>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</si>
  <si>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</si>
  <si>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</si>
  <si>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</si>
  <si>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</si>
  <si>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</si>
  <si>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</si>
  <si>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</si>
  <si>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</si>
  <si>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</si>
  <si>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</si>
  <si>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</si>
  <si>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</si>
  <si>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</si>
  <si>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</si>
  <si>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</si>
  <si>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</si>
  <si>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</si>
  <si>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</si>
  <si>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</si>
  <si>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</si>
  <si>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</si>
  <si>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</si>
  <si>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</si>
  <si>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</si>
  <si>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</si>
  <si>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</si>
  <si>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</si>
  <si>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</si>
  <si>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</si>
  <si>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</si>
  <si>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</si>
  <si>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</si>
  <si>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</si>
  <si>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</si>
  <si>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</si>
  <si>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</si>
  <si>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</si>
  <si>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</si>
  <si>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</si>
  <si>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</si>
  <si>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</si>
  <si>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</si>
  <si>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</si>
  <si>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</si>
  <si>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</si>
  <si>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</si>
  <si>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</si>
  <si>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</si>
  <si>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</si>
  <si>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</si>
  <si>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</si>
  <si>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</si>
  <si>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</si>
  <si>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</si>
  <si>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</si>
  <si>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</si>
  <si>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</si>
  <si>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</si>
  <si>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</si>
  <si>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</si>
  <si>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</si>
  <si>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</si>
  <si>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</si>
  <si>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</si>
  <si>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</si>
  <si>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</si>
  <si>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</si>
  <si>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</si>
  <si>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</si>
  <si>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</si>
  <si>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</si>
  <si>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</si>
  <si>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</si>
  <si>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</si>
  <si>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</si>
  <si>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</si>
  <si>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</si>
  <si>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</si>
  <si>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</si>
  <si>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</si>
  <si>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</si>
  <si>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</si>
  <si>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</si>
  <si>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</si>
  <si>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</si>
  <si>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</si>
  <si>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</si>
  <si>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</si>
  <si>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</si>
  <si>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</si>
  <si>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</si>
  <si>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</si>
  <si>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</si>
  <si>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</si>
  <si>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</si>
  <si>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</si>
  <si>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</si>
  <si>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</si>
  <si>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</si>
  <si>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</si>
  <si>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</si>
  <si>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</si>
  <si>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</si>
  <si>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</si>
  <si>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</si>
  <si>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</si>
  <si>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</si>
  <si>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</si>
  <si>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</si>
  <si>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</si>
  <si>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</si>
  <si>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</si>
  <si>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</si>
  <si>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</si>
  <si>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</si>
  <si>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</si>
  <si>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</si>
  <si>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</si>
  <si>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</si>
  <si>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</si>
  <si>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</si>
  <si>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</si>
  <si>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</si>
  <si>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</si>
  <si>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</si>
  <si>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</si>
  <si>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</si>
  <si>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</si>
  <si>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</si>
  <si>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</si>
  <si>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</si>
  <si>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</si>
  <si>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</si>
  <si>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</si>
  <si>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</si>
  <si>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</si>
  <si>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</si>
  <si>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</si>
  <si>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</si>
  <si>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</si>
  <si>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</si>
  <si>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</si>
  <si>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</si>
  <si>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</si>
  <si>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</si>
  <si>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</si>
  <si>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</si>
  <si>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</si>
  <si>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</si>
  <si>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</si>
  <si>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</si>
  <si>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</si>
  <si>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</si>
  <si>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</si>
  <si>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</si>
  <si>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</si>
  <si>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</si>
  <si>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</si>
  <si>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</si>
  <si>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</si>
  <si>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</si>
  <si>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</si>
  <si>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</si>
  <si>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</si>
  <si>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</si>
  <si>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</si>
  <si>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</si>
  <si>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</si>
  <si>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</si>
  <si>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</si>
  <si>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</si>
  <si>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</si>
  <si>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</si>
  <si>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</si>
  <si>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</si>
  <si>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</si>
  <si>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</si>
  <si>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</si>
  <si>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</si>
  <si>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</si>
  <si>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</si>
  <si>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</si>
  <si>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</si>
  <si>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</si>
  <si>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</si>
  <si>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</si>
  <si>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</si>
  <si>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</si>
  <si>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</si>
  <si>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</si>
  <si>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</si>
  <si>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</si>
  <si>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</si>
  <si>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</si>
  <si>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</si>
  <si>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</si>
  <si>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</si>
  <si>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</si>
  <si>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</si>
  <si>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</si>
  <si>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</si>
  <si>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</si>
  <si>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</si>
  <si>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</si>
  <si>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</si>
  <si>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</si>
  <si>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</si>
  <si>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</si>
  <si>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</si>
  <si>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</si>
  <si>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</si>
  <si>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</si>
  <si>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</si>
  <si>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</si>
  <si>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</si>
  <si>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</si>
  <si>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</si>
  <si>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</si>
  <si>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</si>
  <si>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</si>
  <si>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</si>
  <si>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</si>
  <si>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</si>
  <si>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</si>
  <si>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</si>
  <si>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</si>
  <si>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</si>
  <si>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</si>
  <si>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</si>
  <si>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</si>
  <si>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</si>
  <si>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</si>
  <si>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</si>
  <si>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</si>
  <si>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</si>
  <si>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</si>
  <si>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</si>
  <si>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</si>
  <si>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</si>
  <si>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</si>
  <si>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</si>
  <si>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</si>
  <si>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</si>
  <si>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</si>
  <si>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</si>
  <si>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</si>
  <si>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</si>
  <si>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</si>
  <si>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</si>
  <si>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</si>
  <si>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</si>
  <si>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</si>
  <si>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</si>
  <si>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</si>
  <si>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</si>
  <si>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</si>
  <si>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</si>
  <si>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</si>
  <si>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</si>
  <si>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</si>
  <si>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</si>
  <si>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</si>
  <si>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</si>
  <si>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</si>
  <si>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</si>
  <si>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</si>
  <si>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</si>
  <si>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</si>
  <si>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</si>
  <si>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</si>
  <si>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</si>
  <si>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</si>
  <si>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</si>
  <si>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</si>
  <si>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</si>
  <si>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</si>
  <si>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</si>
  <si>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</si>
  <si>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</si>
  <si>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</si>
  <si>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</si>
  <si>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</si>
  <si>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</si>
  <si>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</si>
  <si>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</si>
  <si>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</si>
  <si>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</si>
  <si>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</si>
  <si>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</si>
  <si>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</si>
  <si>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</si>
  <si>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</si>
  <si>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</si>
  <si>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</si>
  <si>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</si>
  <si>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</si>
  <si>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</si>
  <si>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</si>
  <si>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</si>
  <si>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</si>
  <si>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</si>
  <si>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</si>
  <si>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</si>
  <si>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</si>
  <si>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</si>
  <si>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</si>
  <si>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</si>
  <si>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</si>
  <si>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</si>
  <si>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</si>
  <si>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</si>
  <si>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</si>
  <si>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</si>
  <si>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</si>
  <si>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</si>
  <si>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</si>
  <si>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</si>
  <si>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</si>
  <si>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</si>
  <si>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</si>
  <si>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</si>
  <si>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</si>
  <si>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</si>
  <si>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</si>
  <si>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</si>
  <si>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</si>
  <si>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</si>
  <si>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</si>
  <si>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</si>
  <si>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</si>
  <si>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</si>
  <si>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</si>
  <si>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</si>
  <si>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</si>
  <si>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</si>
  <si>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</si>
  <si>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</si>
  <si>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</si>
  <si>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</si>
  <si>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</si>
  <si>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</si>
  <si>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</si>
  <si>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</si>
  <si>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</si>
  <si>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</si>
  <si>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</si>
  <si>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</si>
  <si>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</si>
  <si>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</si>
  <si>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</si>
  <si>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</si>
  <si>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</si>
  <si>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</si>
  <si>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</si>
  <si>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</si>
  <si>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</si>
  <si>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</si>
  <si>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</si>
  <si>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</si>
  <si>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</si>
  <si>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</si>
  <si>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</si>
  <si>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</si>
  <si>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</si>
  <si>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</si>
  <si>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</si>
  <si>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</si>
  <si>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</si>
  <si>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</si>
  <si>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</si>
  <si>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</si>
  <si>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</si>
  <si>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</si>
  <si>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</si>
  <si>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</si>
  <si>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</si>
  <si>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</si>
  <si>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</si>
  <si>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</si>
  <si>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</si>
  <si>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</si>
  <si>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</si>
  <si>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</si>
  <si>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</si>
  <si>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</si>
  <si>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</si>
  <si>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</si>
  <si>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</si>
  <si>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</si>
  <si>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</si>
  <si>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</si>
  <si>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</si>
  <si>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</si>
  <si>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</si>
  <si>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</si>
  <si>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</si>
  <si>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</si>
  <si>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</si>
  <si>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</si>
  <si>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</si>
  <si>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</si>
  <si>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</si>
  <si>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</si>
  <si>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</si>
  <si>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</si>
  <si>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</si>
  <si>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</si>
  <si>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</si>
  <si>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</si>
  <si>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</si>
  <si>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</si>
  <si>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</si>
  <si>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</si>
  <si>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</si>
  <si>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</si>
  <si>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</si>
  <si>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</si>
  <si>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</si>
  <si>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</si>
  <si>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</si>
  <si>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</si>
  <si>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</si>
  <si>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</si>
  <si>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</si>
  <si>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</si>
  <si>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</si>
  <si>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</si>
  <si>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</si>
  <si>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</si>
  <si>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</si>
  <si>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</si>
  <si>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</si>
  <si>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</si>
  <si>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</si>
  <si>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</si>
  <si>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</si>
  <si>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</si>
  <si>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</si>
  <si>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</si>
  <si>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</si>
  <si>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</si>
  <si>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</si>
  <si>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</si>
  <si>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</si>
  <si>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</si>
  <si>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</si>
  <si>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</si>
  <si>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</si>
  <si>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</si>
  <si>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</si>
  <si>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</si>
  <si>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</si>
  <si>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</si>
  <si>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</si>
  <si>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</si>
  <si>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</si>
  <si>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</si>
  <si>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</si>
  <si>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</si>
  <si>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</si>
  <si>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</si>
  <si>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</si>
  <si>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</si>
  <si>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</si>
  <si>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</si>
  <si>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</si>
  <si>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</si>
  <si>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</si>
  <si>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</si>
  <si>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</si>
  <si>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</si>
  <si>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</si>
  <si>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</si>
  <si>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</si>
  <si>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</si>
  <si>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</si>
  <si>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</si>
  <si>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</si>
  <si>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</si>
  <si>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</si>
  <si>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</si>
  <si>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</si>
  <si>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</si>
  <si>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</si>
  <si>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</si>
  <si>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</si>
  <si>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</si>
  <si>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</si>
  <si>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</si>
  <si>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</si>
  <si>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</si>
  <si>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</si>
  <si>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</si>
  <si>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</si>
  <si>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</si>
  <si>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</si>
  <si>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</si>
  <si>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</si>
  <si>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</si>
  <si>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</si>
  <si>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</si>
  <si>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</si>
  <si>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</si>
  <si>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</si>
  <si>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</si>
  <si>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</si>
  <si>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</si>
  <si>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</si>
  <si>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</si>
  <si>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</si>
  <si>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</si>
  <si>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</si>
  <si>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</si>
  <si>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</si>
  <si>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</si>
  <si>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</si>
  <si>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</si>
  <si>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</si>
  <si>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</si>
  <si>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</si>
  <si>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</si>
  <si>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</si>
  <si>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</si>
  <si>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</si>
  <si>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</si>
  <si>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</si>
  <si>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</si>
  <si>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</si>
  <si>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</si>
  <si>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</si>
  <si>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</si>
  <si>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</si>
  <si>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</si>
  <si>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</si>
  <si>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</si>
  <si>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</si>
  <si>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</si>
  <si>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</si>
  <si>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</si>
  <si>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</si>
  <si>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</si>
  <si>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</si>
  <si>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</si>
  <si>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</si>
  <si>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</si>
  <si>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</si>
  <si>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</si>
  <si>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</si>
  <si>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</si>
  <si>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</si>
  <si>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</si>
  <si>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</si>
  <si>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</si>
  <si>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</si>
  <si>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</si>
  <si>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</si>
  <si>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</si>
  <si>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</si>
  <si>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</si>
  <si>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</si>
  <si>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</si>
  <si>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</si>
  <si>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</si>
  <si>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</si>
  <si>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</si>
  <si>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</si>
  <si>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</si>
  <si>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</si>
  <si>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</si>
  <si>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</si>
  <si>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</si>
  <si>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</si>
  <si>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</si>
  <si>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</si>
  <si>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</si>
  <si>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</si>
  <si>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</si>
  <si>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</si>
  <si>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</si>
  <si>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</si>
  <si>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</si>
  <si>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</si>
  <si>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</si>
  <si>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</si>
  <si>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</si>
  <si>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</si>
  <si>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</si>
  <si>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</si>
  <si>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</si>
  <si>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</si>
  <si>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</si>
  <si>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</si>
  <si>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</si>
  <si>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</si>
  <si>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</si>
  <si>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</si>
  <si>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</si>
  <si>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</si>
  <si>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</si>
  <si>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</si>
  <si>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</si>
  <si>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</si>
  <si>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</si>
  <si>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</si>
  <si>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</si>
  <si>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</si>
  <si>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</si>
  <si>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</si>
  <si>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</si>
  <si>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</si>
  <si>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</si>
  <si>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</si>
  <si>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</si>
  <si>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</si>
  <si>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</si>
  <si>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</si>
  <si>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</si>
  <si>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</si>
  <si>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</si>
  <si>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</si>
  <si>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</si>
  <si>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</si>
  <si>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</si>
  <si>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</si>
  <si>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</si>
  <si>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</si>
  <si>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</si>
  <si>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</si>
  <si>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</si>
  <si>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</si>
  <si>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</si>
  <si>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</si>
  <si>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</si>
  <si>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</si>
  <si>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</si>
  <si>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</si>
  <si>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</si>
  <si>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</si>
  <si>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</si>
  <si>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</si>
  <si>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</si>
  <si>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</si>
  <si>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</si>
  <si>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</si>
  <si>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</si>
  <si>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</si>
  <si>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</si>
  <si>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</si>
  <si>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</si>
  <si>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</si>
  <si>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</si>
  <si>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</si>
  <si>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</si>
  <si>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</si>
  <si>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</si>
  <si>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</si>
  <si>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</si>
  <si>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</si>
  <si>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</si>
  <si>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</si>
  <si>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</si>
  <si>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</si>
  <si>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</si>
  <si>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</si>
  <si>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</si>
  <si>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</si>
  <si>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</si>
  <si>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</si>
  <si>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</si>
  <si>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</si>
  <si>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</si>
  <si>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</si>
  <si>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</si>
  <si>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</si>
  <si>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</si>
  <si>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</si>
  <si>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</si>
  <si>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</si>
  <si>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</si>
  <si>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</si>
  <si>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</si>
  <si>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</si>
  <si>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</si>
  <si>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</si>
  <si>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</si>
  <si>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</si>
  <si>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</si>
  <si>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</si>
  <si>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</si>
  <si>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</si>
  <si>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</si>
  <si>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</si>
  <si>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</si>
  <si>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</si>
  <si>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</si>
  <si>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</si>
  <si>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</si>
  <si>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</si>
  <si>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</si>
  <si>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</si>
  <si>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</si>
  <si>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</si>
  <si>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</si>
  <si>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</si>
  <si>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</si>
  <si>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</si>
  <si>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</si>
  <si>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</si>
  <si>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</si>
  <si>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</si>
  <si>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</si>
  <si>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</si>
  <si>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</si>
  <si>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</si>
  <si>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</si>
  <si>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</si>
  <si>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</si>
  <si>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</si>
  <si>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</si>
  <si>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</si>
  <si>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</si>
  <si>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</si>
  <si>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</si>
  <si>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</si>
  <si>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</si>
  <si>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</si>
  <si>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</si>
  <si>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</si>
  <si>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</si>
  <si>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</si>
  <si>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</si>
  <si>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</si>
  <si>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</si>
  <si>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</si>
  <si>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</si>
  <si>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</si>
  <si>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</si>
  <si>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</si>
  <si>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</si>
  <si>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</si>
  <si>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</si>
  <si>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</si>
  <si>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</si>
  <si>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</si>
  <si>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</si>
  <si>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</si>
  <si>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</si>
  <si>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</si>
  <si>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</si>
  <si>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</si>
  <si>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</si>
  <si>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</si>
  <si>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</si>
  <si>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</si>
  <si>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</si>
  <si>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</si>
  <si>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</si>
  <si>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</si>
  <si>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</si>
  <si>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</si>
  <si>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</si>
  <si>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</si>
  <si>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</si>
  <si>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</si>
  <si>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</si>
  <si>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</si>
  <si>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</si>
  <si>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</si>
  <si>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</si>
  <si>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</si>
  <si>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</si>
  <si>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</si>
  <si>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</si>
  <si>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</si>
  <si>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</si>
  <si>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</si>
  <si>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</si>
  <si>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</si>
  <si>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</si>
  <si>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</si>
  <si>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</si>
  <si>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</si>
  <si>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</si>
  <si>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</si>
  <si>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</si>
  <si>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</si>
  <si>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</si>
  <si>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</si>
  <si>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</si>
  <si>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</si>
  <si>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</si>
  <si>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</si>
  <si>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</si>
  <si>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</si>
  <si>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</si>
  <si>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</si>
  <si>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</si>
  <si>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</si>
  <si>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</si>
  <si>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</si>
  <si>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</si>
  <si>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</si>
  <si>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</si>
  <si>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</si>
  <si>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</si>
  <si>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</si>
  <si>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</si>
  <si>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</si>
  <si>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</si>
  <si>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</si>
  <si>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</si>
  <si>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</si>
  <si>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</si>
  <si>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</si>
  <si>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</si>
  <si>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</si>
  <si>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</si>
  <si>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</si>
  <si>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</si>
  <si>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</si>
  <si>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</si>
  <si>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</si>
  <si>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</si>
  <si>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</si>
  <si>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</si>
  <si>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</si>
  <si>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</si>
  <si>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</si>
  <si>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</si>
  <si>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</si>
  <si>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</si>
  <si>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</si>
  <si>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</si>
  <si>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</si>
  <si>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</si>
  <si>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</si>
  <si>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</si>
  <si>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</si>
  <si>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</si>
  <si>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</si>
  <si>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</si>
  <si>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</si>
  <si>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</si>
  <si>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</si>
  <si>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</si>
  <si>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</si>
  <si>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</si>
  <si>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</si>
  <si>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</si>
  <si>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</si>
  <si>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</si>
  <si>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</si>
  <si>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</si>
  <si>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</si>
  <si>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</si>
  <si>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</si>
  <si>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</si>
  <si>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</si>
  <si>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</si>
  <si>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</si>
  <si>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</si>
  <si>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</si>
  <si>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</si>
  <si>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</si>
  <si>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</si>
  <si>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</si>
  <si>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</si>
  <si>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</si>
  <si>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</si>
  <si>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</si>
  <si>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</si>
  <si>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</si>
  <si>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</si>
  <si>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</si>
  <si>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</si>
  <si>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</si>
  <si>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</si>
  <si>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</si>
  <si>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</si>
  <si>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</si>
  <si>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</si>
  <si>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</si>
  <si>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</si>
  <si>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</si>
  <si>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</si>
  <si>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</si>
  <si>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</si>
  <si>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</si>
  <si>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</si>
  <si>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</si>
  <si>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</si>
  <si>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</si>
  <si>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</si>
  <si>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</si>
  <si>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</si>
  <si>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</si>
  <si>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</si>
  <si>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</si>
  <si>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</si>
  <si>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</si>
  <si>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</si>
  <si>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</si>
  <si>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</si>
  <si>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</si>
  <si>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</si>
  <si>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</si>
  <si>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</si>
  <si>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</si>
  <si>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</si>
  <si>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</si>
  <si>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</si>
  <si>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</si>
  <si>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</si>
  <si>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</si>
  <si>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</si>
  <si>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</si>
  <si>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</si>
  <si>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</si>
  <si>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</si>
  <si>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</si>
  <si>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</si>
  <si>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</si>
  <si>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</si>
  <si>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</si>
  <si>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</si>
  <si>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</si>
  <si>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</si>
  <si>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</si>
  <si>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</si>
  <si>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</si>
  <si>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</si>
  <si>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</si>
  <si>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</si>
  <si>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</si>
  <si>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</si>
  <si>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</si>
  <si>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</si>
  <si>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</si>
  <si>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</si>
  <si>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</si>
  <si>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</si>
  <si>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</si>
  <si>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</si>
  <si>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</si>
  <si>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</si>
  <si>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</si>
  <si>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</si>
  <si>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</si>
  <si>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</si>
  <si>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</si>
  <si>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</si>
  <si>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</si>
  <si>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</si>
  <si>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</si>
  <si>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</si>
  <si>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</si>
  <si>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</si>
  <si>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</si>
  <si>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</si>
  <si>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</si>
  <si>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</si>
  <si>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</si>
  <si>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</si>
  <si>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</si>
  <si>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</si>
  <si>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</si>
  <si>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</si>
  <si>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</si>
  <si>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</si>
  <si>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</si>
  <si>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</si>
  <si>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</si>
  <si>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</si>
  <si>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</si>
  <si>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</si>
  <si>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</si>
  <si>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</si>
  <si>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</si>
  <si>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</si>
  <si>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</si>
  <si>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</si>
  <si>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</si>
  <si>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</si>
  <si>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</si>
  <si>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</si>
  <si>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</si>
  <si>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</si>
  <si>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</si>
  <si>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</si>
  <si>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</si>
  <si>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</si>
  <si>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</si>
  <si>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</si>
  <si>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</si>
  <si>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</si>
  <si>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</si>
  <si>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</si>
  <si>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</si>
  <si>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</si>
  <si>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</si>
  <si>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</si>
  <si>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</si>
  <si>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</si>
  <si>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</si>
  <si>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</si>
  <si>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</si>
  <si>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</si>
  <si>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</si>
  <si>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</si>
  <si>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</si>
  <si>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</si>
  <si>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</si>
  <si>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</si>
  <si>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</si>
  <si>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</si>
  <si>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</si>
  <si>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</si>
  <si>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</si>
  <si>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</si>
  <si>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</si>
  <si>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</si>
  <si>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</si>
  <si>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</si>
  <si>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</si>
  <si>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</si>
  <si>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</si>
  <si>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</si>
  <si>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</si>
  <si>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</si>
  <si>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</si>
  <si>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</si>
  <si>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</si>
  <si>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</si>
  <si>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</si>
  <si>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</si>
  <si>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</si>
  <si>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</si>
  <si>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</si>
  <si>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</si>
  <si>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</si>
  <si>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</si>
  <si>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</si>
  <si>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</si>
  <si>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</si>
  <si>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</si>
  <si>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</si>
  <si>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</si>
  <si>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</si>
  <si>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</si>
  <si>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</si>
  <si>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</si>
  <si>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</si>
  <si>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</si>
  <si>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</si>
  <si>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</si>
  <si>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</si>
  <si>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</si>
  <si>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</si>
  <si>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</si>
  <si>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</si>
  <si>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</si>
  <si>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</si>
  <si>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</si>
  <si>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</si>
  <si>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</si>
  <si>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</si>
  <si>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</si>
  <si>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</si>
  <si>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</si>
  <si>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</si>
  <si>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</si>
  <si>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</si>
  <si>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</si>
  <si>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</si>
  <si>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</si>
  <si>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</si>
  <si>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</si>
  <si>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</si>
  <si>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</si>
  <si>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</si>
  <si>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</si>
  <si>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</si>
  <si>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</si>
  <si>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</si>
  <si>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</si>
  <si>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</si>
  <si>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</si>
  <si>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</si>
  <si>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</si>
  <si>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</si>
  <si>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</si>
  <si>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</si>
  <si>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</si>
  <si>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</si>
  <si>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</si>
  <si>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</si>
  <si>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</si>
  <si>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</si>
  <si>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</si>
  <si>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</si>
  <si>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</si>
  <si>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</si>
  <si>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</si>
  <si>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</si>
  <si>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</si>
  <si>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</si>
  <si>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</si>
  <si>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</si>
  <si>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</si>
  <si>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</si>
  <si>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</si>
  <si>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</si>
  <si>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</si>
  <si>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</si>
  <si>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</si>
  <si>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</si>
  <si>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</si>
  <si>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</si>
  <si>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</si>
  <si>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</si>
  <si>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</si>
  <si>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</si>
  <si>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</si>
  <si>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</si>
  <si>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</si>
  <si>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</si>
  <si>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</si>
  <si>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</si>
  <si>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</si>
  <si>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</si>
  <si>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</si>
  <si>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</si>
  <si>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</si>
  <si>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</si>
  <si>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</si>
  <si>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</si>
  <si>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</si>
  <si>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</si>
  <si>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</si>
  <si>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</si>
  <si>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</si>
  <si>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</si>
  <si>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</si>
  <si>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</si>
  <si>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</si>
  <si>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</si>
  <si>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</si>
  <si>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</si>
  <si>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</si>
  <si>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</si>
  <si>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</si>
  <si>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</si>
  <si>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</si>
  <si>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</si>
  <si>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</si>
  <si>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</si>
  <si>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</si>
  <si>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</si>
  <si>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</si>
  <si>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</si>
  <si>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</si>
  <si>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</si>
  <si>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</si>
  <si>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</si>
  <si>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</si>
  <si>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</si>
  <si>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</si>
  <si>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</si>
  <si>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</si>
  <si>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</si>
  <si>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</si>
  <si>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</si>
  <si>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</si>
  <si>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</si>
  <si>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</si>
  <si>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</si>
  <si>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</si>
  <si>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</si>
  <si>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</si>
  <si>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</si>
  <si>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</si>
  <si>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</si>
  <si>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</si>
  <si>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</si>
  <si>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</si>
  <si>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</si>
  <si>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</si>
  <si>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</si>
  <si>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</si>
  <si>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</si>
  <si>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</si>
  <si>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</si>
  <si>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</si>
  <si>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</si>
  <si>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</si>
  <si>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</si>
  <si>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</si>
  <si>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</si>
  <si>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</si>
  <si>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</si>
  <si>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</si>
  <si>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</si>
  <si>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</si>
  <si>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</si>
  <si>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</si>
  <si>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</si>
  <si>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</si>
  <si>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</si>
  <si>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</si>
  <si>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</si>
  <si>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</si>
  <si>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</si>
  <si>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</si>
  <si>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</si>
  <si>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</si>
  <si>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</si>
  <si>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</si>
  <si>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</si>
  <si>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</si>
  <si>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</si>
  <si>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</si>
  <si>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</si>
  <si>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</si>
  <si>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</si>
  <si>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</si>
  <si>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</si>
  <si>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</si>
  <si>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</si>
  <si>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</si>
  <si>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</si>
  <si>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</si>
  <si>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</si>
  <si>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</si>
  <si>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</si>
  <si>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</si>
  <si>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</si>
  <si>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</si>
  <si>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</si>
  <si>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</si>
  <si>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</si>
  <si>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</si>
  <si>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</si>
  <si>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</si>
  <si>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</si>
  <si>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</si>
  <si>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</si>
  <si>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</si>
  <si>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</si>
  <si>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</si>
  <si>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</si>
  <si>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</si>
  <si>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</si>
  <si>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</si>
  <si>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</si>
  <si>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</si>
  <si>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</si>
  <si>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</si>
  <si>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</si>
  <si>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</si>
  <si>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</si>
  <si>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</si>
  <si>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</si>
  <si>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</si>
  <si>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</si>
  <si>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</si>
  <si>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</si>
  <si>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</si>
  <si>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</si>
  <si>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</si>
  <si>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</si>
  <si>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</si>
  <si>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</si>
  <si>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</si>
  <si>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</si>
  <si>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</si>
  <si>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</si>
  <si>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</si>
  <si>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</si>
  <si>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</si>
  <si>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</si>
  <si>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</si>
  <si>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</si>
  <si>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</si>
  <si>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</si>
  <si>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</si>
  <si>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</si>
  <si>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</si>
  <si>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</si>
  <si>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</si>
  <si>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</si>
  <si>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</si>
  <si>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</si>
  <si>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</si>
  <si>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</si>
  <si>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</si>
  <si>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</si>
  <si>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</si>
  <si>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</si>
  <si>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</si>
  <si>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</si>
  <si>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</si>
  <si>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</si>
  <si>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</si>
  <si>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</si>
  <si>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</si>
  <si>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</si>
  <si>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</si>
  <si>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</si>
  <si>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</si>
  <si>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</si>
  <si>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</si>
  <si>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</si>
  <si>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</si>
  <si>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</si>
  <si>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</si>
  <si>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</si>
  <si>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</si>
  <si>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</si>
  <si>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</si>
  <si>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</si>
  <si>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</si>
  <si>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</si>
  <si>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</si>
  <si>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</si>
  <si>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</si>
  <si>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</si>
  <si>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</si>
  <si>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</si>
  <si>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</si>
  <si>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</si>
  <si>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</si>
  <si>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</si>
  <si>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</si>
  <si>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</si>
  <si>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</si>
  <si>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</si>
  <si>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</si>
  <si>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</si>
  <si>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</si>
  <si>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</si>
  <si>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</si>
  <si>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</si>
  <si>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</si>
  <si>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</si>
  <si>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</si>
  <si>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</si>
  <si>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</si>
  <si>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</si>
  <si>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</si>
  <si>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</si>
  <si>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</si>
  <si>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</si>
  <si>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</si>
  <si>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</si>
  <si>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</si>
  <si>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</si>
  <si>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</si>
  <si>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</si>
  <si>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</si>
  <si>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</si>
  <si>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</si>
  <si>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</si>
  <si>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</si>
  <si>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</si>
  <si>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</si>
  <si>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</si>
  <si>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</si>
  <si>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</si>
  <si>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</si>
  <si>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</si>
  <si>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</si>
  <si>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</si>
  <si>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</si>
  <si>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</si>
  <si>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</si>
  <si>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</si>
  <si>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</si>
  <si>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</si>
  <si>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</si>
  <si>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</si>
  <si>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</si>
  <si>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</si>
  <si>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</si>
  <si>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</si>
  <si>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</si>
  <si>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</si>
  <si>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</si>
  <si>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</si>
  <si>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</si>
  <si>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</si>
  <si>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</si>
  <si>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</si>
  <si>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</si>
  <si>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</si>
  <si>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</si>
  <si>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</si>
  <si>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</si>
  <si>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</si>
  <si>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</si>
  <si>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</si>
  <si>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</si>
  <si>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</si>
  <si>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</si>
  <si>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</si>
  <si>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</si>
  <si>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</si>
  <si>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</si>
  <si>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</si>
  <si>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</si>
  <si>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</si>
  <si>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</si>
  <si>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</si>
  <si>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</si>
  <si>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</si>
  <si>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</si>
  <si>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</si>
  <si>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</si>
  <si>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</si>
  <si>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</si>
  <si>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</si>
  <si>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</si>
  <si>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</si>
  <si>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</si>
  <si>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</si>
  <si>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</si>
  <si>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</si>
  <si>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</si>
  <si>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</si>
  <si>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</si>
  <si>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</si>
  <si>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</si>
  <si>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</si>
  <si>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</si>
  <si>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</si>
  <si>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</si>
  <si>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</si>
  <si>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</si>
  <si>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</si>
  <si>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</si>
  <si>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</si>
  <si>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</si>
  <si>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</si>
  <si>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</si>
  <si>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</si>
  <si>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</si>
  <si>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</si>
  <si>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</si>
  <si>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</si>
  <si>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</si>
  <si>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</si>
  <si>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</si>
  <si>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</si>
  <si>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</si>
  <si>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</si>
  <si>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</si>
  <si>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</si>
  <si>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</si>
  <si>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</si>
  <si>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</si>
  <si>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</si>
  <si>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</si>
  <si>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</si>
  <si>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</si>
  <si>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</si>
  <si>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</si>
  <si>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</si>
  <si>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</si>
  <si>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</si>
  <si>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</si>
  <si>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</si>
  <si>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</si>
  <si>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</si>
  <si>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</si>
  <si>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</si>
  <si>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</si>
  <si>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</si>
  <si>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</si>
  <si>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</si>
  <si>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</si>
  <si>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</si>
  <si>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</si>
  <si>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</si>
  <si>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</si>
  <si>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</si>
  <si>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</si>
  <si>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</si>
  <si>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</si>
  <si>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</si>
  <si>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</si>
  <si>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</si>
  <si>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</si>
  <si>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</si>
  <si>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</si>
  <si>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</si>
  <si>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</si>
  <si>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</si>
  <si>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</si>
  <si>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</si>
  <si>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</si>
  <si>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</si>
  <si>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</si>
  <si>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</si>
  <si>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</si>
  <si>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</si>
  <si>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</si>
  <si>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</si>
  <si>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</si>
  <si>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</si>
  <si>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</si>
  <si>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</si>
  <si>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</si>
  <si>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</si>
  <si>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</si>
  <si>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</si>
  <si>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</si>
  <si>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</si>
  <si>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</si>
  <si>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</si>
  <si>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</si>
  <si>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</si>
  <si>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</si>
  <si>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</si>
  <si>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</si>
  <si>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</si>
  <si>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</si>
  <si>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</si>
  <si>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</si>
  <si>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</si>
  <si>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</si>
  <si>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</si>
  <si>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</si>
  <si>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</si>
  <si>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</si>
  <si>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</si>
  <si>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</si>
  <si>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</si>
  <si>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</si>
  <si>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</si>
  <si>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</si>
  <si>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</si>
  <si>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</si>
  <si>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</si>
  <si>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</si>
  <si>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</si>
  <si>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</si>
  <si>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</si>
  <si>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</si>
  <si>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</si>
  <si>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</si>
  <si>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</si>
  <si>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</si>
  <si>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</si>
  <si>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</si>
  <si>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</si>
  <si>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</si>
  <si>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</si>
  <si>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</si>
  <si>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</si>
  <si>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</si>
  <si>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</si>
  <si>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</si>
  <si>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</si>
  <si>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</si>
  <si>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</si>
  <si>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</si>
  <si>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</si>
  <si>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</si>
  <si>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</si>
  <si>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</si>
  <si>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</si>
  <si>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</si>
  <si>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</si>
  <si>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</si>
  <si>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</si>
  <si>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</si>
  <si>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</si>
  <si>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</si>
  <si>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</si>
  <si>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</si>
  <si>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</si>
  <si>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</si>
  <si>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</si>
  <si>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</si>
  <si>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</si>
  <si>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</si>
  <si>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</si>
  <si>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</si>
  <si>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</si>
  <si>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</si>
  <si>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</si>
  <si>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</si>
  <si>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</si>
  <si>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</si>
  <si>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</si>
  <si>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</si>
  <si>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</si>
  <si>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</si>
  <si>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</si>
  <si>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</si>
  <si>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</si>
  <si>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</si>
  <si>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</si>
  <si>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</si>
  <si>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</si>
  <si>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</si>
  <si>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</si>
  <si>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</si>
  <si>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</si>
  <si>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</si>
  <si>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</si>
  <si>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</si>
  <si>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</si>
  <si>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</si>
  <si>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</si>
  <si>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</si>
  <si>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</si>
  <si>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</si>
  <si>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</si>
  <si>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</si>
  <si>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</si>
  <si>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</si>
  <si>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</si>
  <si>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</si>
  <si>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</si>
  <si>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</si>
  <si>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</si>
  <si>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</si>
  <si>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</si>
  <si>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</si>
  <si>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</si>
  <si>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</si>
  <si>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</si>
  <si>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</si>
  <si>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</si>
  <si>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</si>
  <si>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</si>
  <si>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</si>
  <si>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</si>
  <si>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</si>
  <si>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</si>
  <si>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</si>
  <si>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</si>
  <si>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</si>
  <si>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</si>
  <si>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</si>
  <si>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</si>
  <si>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</si>
  <si>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</si>
  <si>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</si>
  <si>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</si>
  <si>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</si>
  <si>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</si>
  <si>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</si>
  <si>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</si>
  <si>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</si>
  <si>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</si>
  <si>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</si>
  <si>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</si>
  <si>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</si>
  <si>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</si>
  <si>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</si>
  <si>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</si>
  <si>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</si>
  <si>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</si>
  <si>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</si>
  <si>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</si>
  <si>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</si>
  <si>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</si>
  <si>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</si>
  <si>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</si>
  <si>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</si>
  <si>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</si>
  <si>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</si>
  <si>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</si>
  <si>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</si>
  <si>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</si>
  <si>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</si>
  <si>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</si>
  <si>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</si>
  <si>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</si>
  <si>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</si>
  <si>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</si>
  <si>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</si>
  <si>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</si>
  <si>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</si>
  <si>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</si>
  <si>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</si>
  <si>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</si>
  <si>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</si>
  <si>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</si>
  <si>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</si>
  <si>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</si>
  <si>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</si>
  <si>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</si>
  <si>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</si>
  <si>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</si>
  <si>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</si>
  <si>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</si>
  <si>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</si>
  <si>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</si>
  <si>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</si>
  <si>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</si>
  <si>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</si>
  <si>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</si>
  <si>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</si>
  <si>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</si>
  <si>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</si>
  <si>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</si>
  <si>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</si>
  <si>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</si>
  <si>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</si>
  <si>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</si>
  <si>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</si>
  <si>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</si>
  <si>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</si>
  <si>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</si>
  <si>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</si>
  <si>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</si>
  <si>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</si>
  <si>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</si>
  <si>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</si>
  <si>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</si>
  <si>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</si>
  <si>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</si>
  <si>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</si>
  <si>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</si>
  <si>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</si>
  <si>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</si>
  <si>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</si>
  <si>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</si>
  <si>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</si>
  <si>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</si>
  <si>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</si>
  <si>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</si>
  <si>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</si>
  <si>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</si>
  <si>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</si>
  <si>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</si>
  <si>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</si>
  <si>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</si>
  <si>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</si>
  <si>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</si>
  <si>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</si>
  <si>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</si>
  <si>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</si>
  <si>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</si>
  <si>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</si>
  <si>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</si>
  <si>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</si>
  <si>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</si>
  <si>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</si>
  <si>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</si>
  <si>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</si>
  <si>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</si>
  <si>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</si>
  <si>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</si>
  <si>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</si>
  <si>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</si>
  <si>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</si>
  <si>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</si>
  <si>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</si>
  <si>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</si>
  <si>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</si>
  <si>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</si>
  <si>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</si>
  <si>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</si>
  <si>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</si>
  <si>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</si>
  <si>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</si>
  <si>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</si>
  <si>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</si>
  <si>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</si>
  <si>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</si>
  <si>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</si>
  <si>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</si>
  <si>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</si>
  <si>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</si>
  <si>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</si>
  <si>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</si>
  <si>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</si>
  <si>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</si>
  <si>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</si>
  <si>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</si>
  <si>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</si>
  <si>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</si>
  <si>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</si>
  <si>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</si>
  <si>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</si>
  <si>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</si>
  <si>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</si>
  <si>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</si>
  <si>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</si>
  <si>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</si>
  <si>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</si>
  <si>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</si>
  <si>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</si>
  <si>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</si>
  <si>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</si>
  <si>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</si>
  <si>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</si>
  <si>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</si>
  <si>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</si>
  <si>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</si>
  <si>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</si>
  <si>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</si>
  <si>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</si>
  <si>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</si>
  <si>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</si>
  <si>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</si>
  <si>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</si>
  <si>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</si>
  <si>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</si>
  <si>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</si>
  <si>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</si>
  <si>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</si>
  <si>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</si>
  <si>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</si>
  <si>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</si>
  <si>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</si>
  <si>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</si>
  <si>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</si>
  <si>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</si>
  <si>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</si>
  <si>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</si>
  <si>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</si>
  <si>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</si>
  <si>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</si>
  <si>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</si>
  <si>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</si>
  <si>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</si>
  <si>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</si>
  <si>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</si>
  <si>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</si>
  <si>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</si>
  <si>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</si>
  <si>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</si>
  <si>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</si>
  <si>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</si>
  <si>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</si>
  <si>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</si>
  <si>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</si>
  <si>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</si>
  <si>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</si>
  <si>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</si>
  <si>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</si>
  <si>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</si>
  <si>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</si>
  <si>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</si>
  <si>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</si>
  <si>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</si>
  <si>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</si>
  <si>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</si>
  <si>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</si>
  <si>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</si>
  <si>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</si>
  <si>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</si>
  <si>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</si>
  <si>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</si>
  <si>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</si>
  <si>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</si>
  <si>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</si>
  <si>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</si>
  <si>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</si>
  <si>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</si>
  <si>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</si>
  <si>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</si>
  <si>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</si>
  <si>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</si>
  <si>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</si>
  <si>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</si>
  <si>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</si>
  <si>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</si>
  <si>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</si>
  <si>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</si>
  <si>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</si>
  <si>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</si>
  <si>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</si>
  <si>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</si>
  <si>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</si>
  <si>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</si>
  <si>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</si>
  <si>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</si>
  <si>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</si>
  <si>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</si>
  <si>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</si>
  <si>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</si>
  <si>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</si>
  <si>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</si>
  <si>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</si>
  <si>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</si>
  <si>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</si>
  <si>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</si>
  <si>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</si>
  <si>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</si>
  <si>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</si>
  <si>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</si>
  <si>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</si>
  <si>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</si>
  <si>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</si>
  <si>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</si>
  <si>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</si>
  <si>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</si>
  <si>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</si>
  <si>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</si>
  <si>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</si>
  <si>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</si>
  <si>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</si>
  <si>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</si>
  <si>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</si>
  <si>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</si>
  <si>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</si>
  <si>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</si>
  <si>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</si>
  <si>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</si>
  <si>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</si>
  <si>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</si>
  <si>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</si>
  <si>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</si>
  <si>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</si>
  <si>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</si>
  <si>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</si>
  <si>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</si>
  <si>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</si>
  <si>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</si>
  <si>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</si>
  <si>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</si>
  <si>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</si>
  <si>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</si>
  <si>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</si>
  <si>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</si>
  <si>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</si>
  <si>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</si>
  <si>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</si>
  <si>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</si>
  <si>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</si>
  <si>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</si>
  <si>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</si>
  <si>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</si>
  <si>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</si>
  <si>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</si>
  <si>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</si>
  <si>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</si>
  <si>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</si>
  <si>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</si>
  <si>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</si>
  <si>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</si>
  <si>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</si>
  <si>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</si>
  <si>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</si>
  <si>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</si>
  <si>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</si>
  <si>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</si>
  <si>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</si>
  <si>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</si>
  <si>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</si>
  <si>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</si>
  <si>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</si>
  <si>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</si>
  <si>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</si>
  <si>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</si>
  <si>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</si>
  <si>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</si>
  <si>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</si>
  <si>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</si>
  <si>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</si>
  <si>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</si>
  <si>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</si>
  <si>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</si>
  <si>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</si>
  <si>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</si>
  <si>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</si>
  <si>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</si>
  <si>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</si>
  <si>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</si>
  <si>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</si>
  <si>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</si>
  <si>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</si>
  <si>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</si>
  <si>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</si>
  <si>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</si>
  <si>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</si>
  <si>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</si>
  <si>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</si>
  <si>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</si>
  <si>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</si>
  <si>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</si>
  <si>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</si>
  <si>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</si>
  <si>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</si>
  <si>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</si>
  <si>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</si>
  <si>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</si>
  <si>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</si>
  <si>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</si>
  <si>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</si>
  <si>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</si>
  <si>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</si>
  <si>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</si>
  <si>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</si>
  <si>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</si>
  <si>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</si>
  <si>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</si>
  <si>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</si>
  <si>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</si>
  <si>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</si>
  <si>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</si>
  <si>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</si>
  <si>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</si>
  <si>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</si>
  <si>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</si>
  <si>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</si>
  <si>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</si>
  <si>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</si>
  <si>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</si>
  <si>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</si>
  <si>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</si>
  <si>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</si>
  <si>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</si>
  <si>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</si>
  <si>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</si>
  <si>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</si>
  <si>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</si>
  <si>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</si>
  <si>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</si>
  <si>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</si>
  <si>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</si>
  <si>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</si>
  <si>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</si>
  <si>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</si>
  <si>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</si>
  <si>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</si>
  <si>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</si>
  <si>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</si>
  <si>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</si>
  <si>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</si>
  <si>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</si>
  <si>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</si>
  <si>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</si>
  <si>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</si>
  <si>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</si>
  <si>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</si>
  <si>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</si>
  <si>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</si>
  <si>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</si>
  <si>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</si>
  <si>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</si>
  <si>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</si>
  <si>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</si>
  <si>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</si>
  <si>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</si>
  <si>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</si>
  <si>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</si>
  <si>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</si>
  <si>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</si>
  <si>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</si>
  <si>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</si>
  <si>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</si>
  <si>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</si>
  <si>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</si>
  <si>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</si>
  <si>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</si>
  <si>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</si>
  <si>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</si>
  <si>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</si>
  <si>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</si>
  <si>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</si>
  <si>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</si>
  <si>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</si>
  <si>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</si>
  <si>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</si>
  <si>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</si>
  <si>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</si>
  <si>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</si>
  <si>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</si>
  <si>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</si>
  <si>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</si>
  <si>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</si>
  <si>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</si>
  <si>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</si>
  <si>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</si>
  <si>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</si>
  <si>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</si>
  <si>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</si>
  <si>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</si>
  <si>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</si>
  <si>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</si>
  <si>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</si>
  <si>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</si>
  <si>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</si>
  <si>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</si>
  <si>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</si>
  <si>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</si>
  <si>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</si>
  <si>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</si>
  <si>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</si>
  <si>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</si>
  <si>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</si>
  <si>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</si>
  <si>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</si>
  <si>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</si>
  <si>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</si>
  <si>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</si>
  <si>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</si>
  <si>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</si>
  <si>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</si>
  <si>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</si>
  <si>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</si>
  <si>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</si>
  <si>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</si>
  <si>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</si>
  <si>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</si>
  <si>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</si>
  <si>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</si>
  <si>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</si>
  <si>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</si>
  <si>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</si>
  <si>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</si>
  <si>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</si>
  <si>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</si>
  <si>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</si>
  <si>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</si>
  <si>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</si>
  <si>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</si>
  <si>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</si>
  <si>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</si>
  <si>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</si>
  <si>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</si>
  <si>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</si>
  <si>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</si>
  <si>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</si>
  <si>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</si>
  <si>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</si>
  <si>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</si>
  <si>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</si>
  <si>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</si>
  <si>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</si>
  <si>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</si>
  <si>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</si>
  <si>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</si>
  <si>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</si>
  <si>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</si>
  <si>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</si>
  <si>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</si>
  <si>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</si>
  <si>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</si>
  <si>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</si>
  <si>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</si>
  <si>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</si>
  <si>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</si>
  <si>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</si>
  <si>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</si>
  <si>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</si>
  <si>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</si>
  <si>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</si>
  <si>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</si>
  <si>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</si>
  <si>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</si>
  <si>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</si>
  <si>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</si>
  <si>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</si>
  <si>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</si>
  <si>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</si>
  <si>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</si>
  <si>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</si>
  <si>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</si>
  <si>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</si>
  <si>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</si>
  <si>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</si>
  <si>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</si>
  <si>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</si>
  <si>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</si>
  <si>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</si>
  <si>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</si>
  <si>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</si>
  <si>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</si>
  <si>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</si>
  <si>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</si>
  <si>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</si>
  <si>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</si>
  <si>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</si>
  <si>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</si>
  <si>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</si>
  <si>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</si>
  <si>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</si>
  <si>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</si>
  <si>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</si>
  <si>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</si>
  <si>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</si>
  <si>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</si>
  <si>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</si>
  <si>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</si>
  <si>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</si>
  <si>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</si>
  <si>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</si>
  <si>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</si>
  <si>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</si>
  <si>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</si>
  <si>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</si>
  <si>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</si>
  <si>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</si>
  <si>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</si>
  <si>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</si>
  <si>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</si>
  <si>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</si>
  <si>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</si>
  <si>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</si>
  <si>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</si>
  <si>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</si>
  <si>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</si>
  <si>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</si>
  <si>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</si>
  <si>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</si>
  <si>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</si>
  <si>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</si>
  <si>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</si>
  <si>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</si>
  <si>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</si>
  <si>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</si>
  <si>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</si>
  <si>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</si>
  <si>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</si>
  <si>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</si>
  <si>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</si>
  <si>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</si>
  <si>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</si>
  <si>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</si>
  <si>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</si>
  <si>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</si>
  <si>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</si>
  <si>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</si>
  <si>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</si>
  <si>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</si>
  <si>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</si>
  <si>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</si>
  <si>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</si>
  <si>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</si>
  <si>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</si>
  <si>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</si>
  <si>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</si>
  <si>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</si>
  <si>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</si>
  <si>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</si>
  <si>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</si>
  <si>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</si>
  <si>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</si>
  <si>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</si>
  <si>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</si>
  <si>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</si>
  <si>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</si>
  <si>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</si>
  <si>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</si>
  <si>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</si>
  <si>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</si>
  <si>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</si>
  <si>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</si>
  <si>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</si>
  <si>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</si>
  <si>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</si>
  <si>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</si>
  <si>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</si>
  <si>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</si>
  <si>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</si>
  <si>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</si>
  <si>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</si>
  <si>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</si>
  <si>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</si>
  <si>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</si>
  <si>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</si>
  <si>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</si>
  <si>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</si>
  <si>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</si>
  <si>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</si>
  <si>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</si>
  <si>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</si>
  <si>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</si>
  <si>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</si>
  <si>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</si>
  <si>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</si>
  <si>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</si>
  <si>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</si>
  <si>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</si>
  <si>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</si>
  <si>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</si>
  <si>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</si>
  <si>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</si>
  <si>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</si>
  <si>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</si>
  <si>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</si>
  <si>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</si>
  <si>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</si>
  <si>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</si>
  <si>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</si>
  <si>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</si>
  <si>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</si>
  <si>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</si>
  <si>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</si>
  <si>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</si>
  <si>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</si>
  <si>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</si>
  <si>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</si>
  <si>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</si>
  <si>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</si>
  <si>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</si>
  <si>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</si>
  <si>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</si>
  <si>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</si>
  <si>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</si>
  <si>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</si>
  <si>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</si>
  <si>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</si>
  <si>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</si>
  <si>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</si>
  <si>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</si>
  <si>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</si>
  <si>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</si>
  <si>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</si>
  <si>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</si>
  <si>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</si>
  <si>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</si>
  <si>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</si>
  <si>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</si>
  <si>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</si>
  <si>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</si>
  <si>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</si>
  <si>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</si>
  <si>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</si>
  <si>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</si>
  <si>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</si>
  <si>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</si>
  <si>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</si>
  <si>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</si>
  <si>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</si>
  <si>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</si>
  <si>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</si>
  <si>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</si>
  <si>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</si>
  <si>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</si>
  <si>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</si>
  <si>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</si>
  <si>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</si>
  <si>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</si>
  <si>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</si>
  <si>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</si>
  <si>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</si>
  <si>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</si>
  <si>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</si>
  <si>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</si>
  <si>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</si>
  <si>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</si>
  <si>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</si>
  <si>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</si>
  <si>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</si>
  <si>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</si>
  <si>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</si>
  <si>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</si>
  <si>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</si>
  <si>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</si>
  <si>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</si>
  <si>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</si>
  <si>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</si>
  <si>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</si>
  <si>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</si>
  <si>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</si>
  <si>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</si>
  <si>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</si>
  <si>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</si>
  <si>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</si>
  <si>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</si>
  <si>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</si>
  <si>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</si>
  <si>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</si>
  <si>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</si>
  <si>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</si>
  <si>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</si>
  <si>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</si>
  <si>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</si>
  <si>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</si>
  <si>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</si>
  <si>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</si>
  <si>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</si>
  <si>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</si>
  <si>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</si>
  <si>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</si>
  <si>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</si>
  <si>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</si>
  <si>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</si>
  <si>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</si>
  <si>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</si>
  <si>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</si>
  <si>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</si>
  <si>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</si>
  <si>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</si>
  <si>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</si>
  <si>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</si>
  <si>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</si>
  <si>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</si>
  <si>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</si>
  <si>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</si>
  <si>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</si>
  <si>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</si>
  <si>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</si>
  <si>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</si>
  <si>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</si>
  <si>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</si>
  <si>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</si>
  <si>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</si>
  <si>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</si>
  <si>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</si>
  <si>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</si>
  <si>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</si>
  <si>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</si>
  <si>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</si>
  <si>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</si>
  <si>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</si>
  <si>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</si>
  <si>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</si>
  <si>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</si>
  <si>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</si>
  <si>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</si>
  <si>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</si>
  <si>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</si>
  <si>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</si>
  <si>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</si>
  <si>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</si>
  <si>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</si>
  <si>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</si>
  <si>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</si>
  <si>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</si>
  <si>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</si>
  <si>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</si>
  <si>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</si>
  <si>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</si>
  <si>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</si>
  <si>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</si>
  <si>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</si>
  <si>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</si>
  <si>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</si>
  <si>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</si>
  <si>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</si>
  <si>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</si>
  <si>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</si>
  <si>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</si>
  <si>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</si>
  <si>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</si>
  <si>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</si>
  <si>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</si>
  <si>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</si>
  <si>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</si>
  <si>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</si>
  <si>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</si>
  <si>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</si>
  <si>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</si>
  <si>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</si>
  <si>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</si>
  <si>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</si>
  <si>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</si>
  <si>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</si>
  <si>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</si>
  <si>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</si>
  <si>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</si>
  <si>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</si>
  <si>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</si>
  <si>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</si>
  <si>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</si>
  <si>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</si>
  <si>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</si>
  <si>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</si>
  <si>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</si>
  <si>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</si>
  <si>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</si>
  <si>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</si>
  <si>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</si>
  <si>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</si>
  <si>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</si>
  <si>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</si>
  <si>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</si>
  <si>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</si>
  <si>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</si>
  <si>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</si>
  <si>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</si>
  <si>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</si>
  <si>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</si>
  <si>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</si>
  <si>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</si>
  <si>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</si>
  <si>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</si>
  <si>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</si>
  <si>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</si>
  <si>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</si>
  <si>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</si>
  <si>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</si>
  <si>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</si>
  <si>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</si>
  <si>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</si>
  <si>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</si>
  <si>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</si>
  <si>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</si>
  <si>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</si>
  <si>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</si>
  <si>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</si>
  <si>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</si>
  <si>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</si>
  <si>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</si>
  <si>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</si>
  <si>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</si>
  <si>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</si>
  <si>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</si>
  <si>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</si>
  <si>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</si>
  <si>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</si>
  <si>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</si>
  <si>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</si>
  <si>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</si>
  <si>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</si>
  <si>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</si>
  <si>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</si>
  <si>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</si>
  <si>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</si>
  <si>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</si>
  <si>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</si>
  <si>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</si>
  <si>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</si>
  <si>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</si>
  <si>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</si>
  <si>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</si>
  <si>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</si>
  <si>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</si>
  <si>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</si>
  <si>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</si>
  <si>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</si>
  <si>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</si>
  <si>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</si>
  <si>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</si>
  <si>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</si>
  <si>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</si>
  <si>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</si>
  <si>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</si>
  <si>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</si>
  <si>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</si>
  <si>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</si>
  <si>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</si>
  <si>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</si>
  <si>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</si>
  <si>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</si>
  <si>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</si>
  <si>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</si>
  <si>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</si>
  <si>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</si>
  <si>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</si>
  <si>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</si>
  <si>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</si>
  <si>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</si>
  <si>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</si>
  <si>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</si>
  <si>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</si>
  <si>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</si>
  <si>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</si>
  <si>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</si>
  <si>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</si>
  <si>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</si>
  <si>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</si>
  <si>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</si>
  <si>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</si>
  <si>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</si>
  <si>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</si>
  <si>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</si>
  <si>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</si>
  <si>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</si>
  <si>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</si>
  <si>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</si>
  <si>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</si>
  <si>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</si>
  <si>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</si>
  <si>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</si>
  <si>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</si>
  <si>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</si>
  <si>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</si>
  <si>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</si>
  <si>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</si>
  <si>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</si>
  <si>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</si>
  <si>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</si>
  <si>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</si>
  <si>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</si>
  <si>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</si>
  <si>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</si>
  <si>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</si>
  <si>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</si>
  <si>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</si>
  <si>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</si>
  <si>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</si>
  <si>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</si>
  <si>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</si>
  <si>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</si>
  <si>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</si>
  <si>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</si>
  <si>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</si>
  <si>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</si>
  <si>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</si>
  <si>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</si>
  <si>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</si>
  <si>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</si>
  <si>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</si>
  <si>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</si>
  <si>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</si>
  <si>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</si>
  <si>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</si>
  <si>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</si>
  <si>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</si>
  <si>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</si>
  <si>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</si>
  <si>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</si>
  <si>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</si>
  <si>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</si>
  <si>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</si>
  <si>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</si>
  <si>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</si>
  <si>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</si>
  <si>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</si>
  <si>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</si>
  <si>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</si>
  <si>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</si>
  <si>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</si>
  <si>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</si>
  <si>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</si>
  <si>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</si>
  <si>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</si>
  <si>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</si>
  <si>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</si>
  <si>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</si>
  <si>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</si>
  <si>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</si>
  <si>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</si>
  <si>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</si>
  <si>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</si>
  <si>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</si>
  <si>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</si>
  <si>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</si>
  <si>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</si>
  <si>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</si>
  <si>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</si>
  <si>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</si>
  <si>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</si>
  <si>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</si>
  <si>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</si>
  <si>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</si>
  <si>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</si>
  <si>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</si>
  <si>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</si>
  <si>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</si>
  <si>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</si>
  <si>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</si>
  <si>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</si>
  <si>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</si>
  <si>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</si>
  <si>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</si>
  <si>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</si>
  <si>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</si>
  <si>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</si>
  <si>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</si>
  <si>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</si>
  <si>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</si>
  <si>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</si>
  <si>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</si>
  <si>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</si>
  <si>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</si>
  <si>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</si>
  <si>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</si>
  <si>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</si>
  <si>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</si>
  <si>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</si>
  <si>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</si>
  <si>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</si>
  <si>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</si>
  <si>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</si>
  <si>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</si>
  <si>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</si>
  <si>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</si>
  <si>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</si>
  <si>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</si>
  <si>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</si>
  <si>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</si>
  <si>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</si>
  <si>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</si>
  <si>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</si>
  <si>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</si>
  <si>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</si>
  <si>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</si>
  <si>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</si>
  <si>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</si>
  <si>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</si>
  <si>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</si>
  <si>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</si>
  <si>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</si>
  <si>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</si>
  <si>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</si>
  <si>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</si>
  <si>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</si>
  <si>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</si>
  <si>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</si>
  <si>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</si>
  <si>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</si>
  <si>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</si>
  <si>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</si>
  <si>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</si>
  <si>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</si>
  <si>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</si>
  <si>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</si>
  <si>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</si>
  <si>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</si>
  <si>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</si>
  <si>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</si>
  <si>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</si>
  <si>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</si>
  <si>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</si>
  <si>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</si>
  <si>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</si>
  <si>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</si>
  <si>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</si>
  <si>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</si>
  <si>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</si>
  <si>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</si>
  <si>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</si>
  <si>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</si>
  <si>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</si>
  <si>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</si>
  <si>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</si>
  <si>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</si>
  <si>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</si>
  <si>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</si>
  <si>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</si>
  <si>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</si>
  <si>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</si>
  <si>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</si>
  <si>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</si>
  <si>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</si>
  <si>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</si>
  <si>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</si>
  <si>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</si>
  <si>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</si>
  <si>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</si>
  <si>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</si>
  <si>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</si>
  <si>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</si>
  <si>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</si>
  <si>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</si>
  <si>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</si>
  <si>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</si>
  <si>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</si>
  <si>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</si>
  <si>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</si>
  <si>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</si>
  <si>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</si>
  <si>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</si>
  <si>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</si>
  <si>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</si>
  <si>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</si>
  <si>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</si>
  <si>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</si>
  <si>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</si>
  <si>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</si>
  <si>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</si>
  <si>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</si>
  <si>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</si>
  <si>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</si>
  <si>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</si>
  <si>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</si>
  <si>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</si>
  <si>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</si>
  <si>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</si>
  <si>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</si>
  <si>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</si>
  <si>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</si>
  <si>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</si>
  <si>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</si>
  <si>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</si>
  <si>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</si>
  <si>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</si>
  <si>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</si>
  <si>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</si>
  <si>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</si>
  <si>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</si>
  <si>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</si>
  <si>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</si>
  <si>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</si>
  <si>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</si>
  <si>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</si>
  <si>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</si>
  <si>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</si>
  <si>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</si>
  <si>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</si>
  <si>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</si>
  <si>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</si>
  <si>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</si>
  <si>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</si>
  <si>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</si>
  <si>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</si>
  <si>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</si>
  <si>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</si>
  <si>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</si>
  <si>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</si>
  <si>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</si>
  <si>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</si>
  <si>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</si>
  <si>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</si>
  <si>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</si>
  <si>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</si>
  <si>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</si>
  <si>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</si>
  <si>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</si>
  <si>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</si>
  <si>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</si>
  <si>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</si>
  <si>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</si>
  <si>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</si>
  <si>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</si>
  <si>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</si>
  <si>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</si>
  <si>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</si>
  <si>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</si>
  <si>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</si>
  <si>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</si>
  <si>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</si>
  <si>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</si>
  <si>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</si>
  <si>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</si>
  <si>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</si>
  <si>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</si>
  <si>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</si>
  <si>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</si>
  <si>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</si>
  <si>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</si>
  <si>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</si>
  <si>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</si>
  <si>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</si>
  <si>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</si>
  <si>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</si>
  <si>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</si>
  <si>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</si>
  <si>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</si>
  <si>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</si>
  <si>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</si>
  <si>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</si>
  <si>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</si>
  <si>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</si>
  <si>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</si>
  <si>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</si>
  <si>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</si>
  <si>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</si>
  <si>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</si>
  <si>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</si>
  <si>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</si>
  <si>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</si>
  <si>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</si>
  <si>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</si>
  <si>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</si>
  <si>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</si>
  <si>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</si>
  <si>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</si>
  <si>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</si>
  <si>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</si>
  <si>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</si>
  <si>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</si>
  <si>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</si>
  <si>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</si>
  <si>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</si>
  <si>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</si>
  <si>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</si>
  <si>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</si>
  <si>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</si>
  <si>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</si>
  <si>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</si>
  <si>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</si>
  <si>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</si>
  <si>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</si>
  <si>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</si>
  <si>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</si>
  <si>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</si>
  <si>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</si>
  <si>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</si>
  <si>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</si>
  <si>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</si>
  <si>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</si>
  <si>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</si>
  <si>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</si>
  <si>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</si>
  <si>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</si>
  <si>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</si>
  <si>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</si>
  <si>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</si>
  <si>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</si>
  <si>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</si>
  <si>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</si>
  <si>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</si>
  <si>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</si>
  <si>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</si>
  <si>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</si>
  <si>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</si>
  <si>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</si>
  <si>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</si>
  <si>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</si>
  <si>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</si>
  <si>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</si>
  <si>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</si>
  <si>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</si>
  <si>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</si>
  <si>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</si>
  <si>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</si>
  <si>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</si>
  <si>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</si>
  <si>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</si>
  <si>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</si>
  <si>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</si>
  <si>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</si>
  <si>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</si>
  <si>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</si>
  <si>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</si>
  <si>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</si>
  <si>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</si>
  <si>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</si>
  <si>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</si>
  <si>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</si>
  <si>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</si>
  <si>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</si>
  <si>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</si>
  <si>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</si>
  <si>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</si>
  <si>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</si>
  <si>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</si>
  <si>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</si>
  <si>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</si>
  <si>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</si>
  <si>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</si>
  <si>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</si>
  <si>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</si>
  <si>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</si>
  <si>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</si>
  <si>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</si>
  <si>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</si>
  <si>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</si>
  <si>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</si>
  <si>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</si>
  <si>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</si>
  <si>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</si>
  <si>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</si>
  <si>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</si>
  <si>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</si>
  <si>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</si>
  <si>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</si>
  <si>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</si>
  <si>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</si>
  <si>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</si>
  <si>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</si>
  <si>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</si>
  <si>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</si>
  <si>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</si>
  <si>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</si>
  <si>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</si>
  <si>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</si>
  <si>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</si>
  <si>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</si>
  <si>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</si>
  <si>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</si>
  <si>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</si>
  <si>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</si>
  <si>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</si>
  <si>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</si>
  <si>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</si>
  <si>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</si>
  <si>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</si>
  <si>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</si>
  <si>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</si>
  <si>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</si>
  <si>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</si>
  <si>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</si>
  <si>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</si>
  <si>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</si>
  <si>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</si>
  <si>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</si>
  <si>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</si>
  <si>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</si>
  <si>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</si>
  <si>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</si>
  <si>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</si>
  <si>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</si>
  <si>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</si>
  <si>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</si>
  <si>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</si>
  <si>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</si>
  <si>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</si>
  <si>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</si>
  <si>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</si>
  <si>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</si>
  <si>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</si>
  <si>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</si>
  <si>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</si>
  <si>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</si>
  <si>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</si>
  <si>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</si>
  <si>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</si>
  <si>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</si>
  <si>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</si>
  <si>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</si>
  <si>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</si>
  <si>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</si>
  <si>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</si>
  <si>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</si>
  <si>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</si>
  <si>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</si>
  <si>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</si>
  <si>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</si>
  <si>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</si>
  <si>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</si>
  <si>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</si>
  <si>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</si>
  <si>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</si>
  <si>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</si>
  <si>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</si>
  <si>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</si>
  <si>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</si>
  <si>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</si>
  <si>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</si>
  <si>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</si>
  <si>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</si>
  <si>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</si>
  <si>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</si>
  <si>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</si>
  <si>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</si>
  <si>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</si>
  <si>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</si>
  <si>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</si>
  <si>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</si>
  <si>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</si>
  <si>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</si>
  <si>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</si>
  <si>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</si>
  <si>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</si>
  <si>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</si>
  <si>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</si>
  <si>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</si>
  <si>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</si>
  <si>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</si>
  <si>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</si>
  <si>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</si>
  <si>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</si>
  <si>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</si>
  <si>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</si>
  <si>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</si>
  <si>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</si>
  <si>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</si>
  <si>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</si>
  <si>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</si>
  <si>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</si>
  <si>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</si>
  <si>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</si>
  <si>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</si>
  <si>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</si>
  <si>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</si>
  <si>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</si>
  <si>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</si>
  <si>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</si>
  <si>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</si>
  <si>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</si>
  <si>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</si>
  <si>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</si>
  <si>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</si>
  <si>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</si>
  <si>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</si>
  <si>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</si>
  <si>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</si>
  <si>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</si>
  <si>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</si>
  <si>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</si>
  <si>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</si>
  <si>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</si>
  <si>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</si>
  <si>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</si>
  <si>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</si>
  <si>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</si>
  <si>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</si>
  <si>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</si>
  <si>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</si>
  <si>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</si>
  <si>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</si>
  <si>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</si>
  <si>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</si>
  <si>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</si>
  <si>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</si>
  <si>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</si>
  <si>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</si>
  <si>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</si>
  <si>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</si>
  <si>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</si>
  <si>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</si>
  <si>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</si>
  <si>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</si>
  <si>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</si>
  <si>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</si>
  <si>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</si>
  <si>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</si>
  <si>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</si>
  <si>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</si>
  <si>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</si>
  <si>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</si>
  <si>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</si>
  <si>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</si>
  <si>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</si>
  <si>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</si>
  <si>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</si>
  <si>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</si>
  <si>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</si>
  <si>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</si>
  <si>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</si>
  <si>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</si>
  <si>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</si>
  <si>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</si>
  <si>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</si>
  <si>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</si>
  <si>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</si>
  <si>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</si>
  <si>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</si>
  <si>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</si>
  <si>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</si>
  <si>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</si>
  <si>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</si>
  <si>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</si>
  <si>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</si>
  <si>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</si>
  <si>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</si>
  <si>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</si>
  <si>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</si>
  <si>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</si>
  <si>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</si>
  <si>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</si>
  <si>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</si>
  <si>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</si>
  <si>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</si>
  <si>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</si>
  <si>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</si>
  <si>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</si>
  <si>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</si>
  <si>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</si>
  <si>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</si>
  <si>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</si>
  <si>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</si>
  <si>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</si>
  <si>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</si>
  <si>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</si>
  <si>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</si>
  <si>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</si>
  <si>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</si>
  <si>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</si>
  <si>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</si>
  <si>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</si>
  <si>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</si>
  <si>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</si>
  <si>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</si>
  <si>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</si>
  <si>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</si>
  <si>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</si>
  <si>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</si>
  <si>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</si>
  <si>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</si>
  <si>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</si>
  <si>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</si>
  <si>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</si>
  <si>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</si>
  <si>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</si>
  <si>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</si>
  <si>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</si>
  <si>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</si>
  <si>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</si>
  <si>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</si>
  <si>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</si>
  <si>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</si>
  <si>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</si>
  <si>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</si>
  <si>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</si>
  <si>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</si>
  <si>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</si>
  <si>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</si>
  <si>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</si>
  <si>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</si>
  <si>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</si>
  <si>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</si>
  <si>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</si>
  <si>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</si>
  <si>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</si>
  <si>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</si>
  <si>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</si>
  <si>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</si>
  <si>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</si>
  <si>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</si>
  <si>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</si>
  <si>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</si>
  <si>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</si>
  <si>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</si>
  <si>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</si>
  <si>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</si>
  <si>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</si>
  <si>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</si>
  <si>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</si>
  <si>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</si>
  <si>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</si>
  <si>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</si>
  <si>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</si>
  <si>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</si>
  <si>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</si>
  <si>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</si>
  <si>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</si>
  <si>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</si>
  <si>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</si>
  <si>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</si>
  <si>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</si>
  <si>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</si>
  <si>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</si>
  <si>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</si>
  <si>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</si>
  <si>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</si>
  <si>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</si>
  <si>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</si>
  <si>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</si>
  <si>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</si>
  <si>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</si>
  <si>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</si>
  <si>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</si>
  <si>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</si>
  <si>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</si>
  <si>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</si>
  <si>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</si>
  <si>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</si>
  <si>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</si>
  <si>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</si>
  <si>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</si>
  <si>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</si>
  <si>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</si>
  <si>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</si>
  <si>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</si>
  <si>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</si>
  <si>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</si>
  <si>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</si>
  <si>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</si>
  <si>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</si>
  <si>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</si>
  <si>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</si>
  <si>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</si>
  <si>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</si>
  <si>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</si>
  <si>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</si>
  <si>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</si>
  <si>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</si>
  <si>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</si>
  <si>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</si>
  <si>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</si>
  <si>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</si>
  <si>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</si>
  <si>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</si>
  <si>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</si>
  <si>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</si>
  <si>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</si>
  <si>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</si>
  <si>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</si>
  <si>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</si>
  <si>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</si>
  <si>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</si>
  <si>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</si>
  <si>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</si>
  <si>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</si>
  <si>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</si>
  <si>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</si>
  <si>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</si>
  <si>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</si>
  <si>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</si>
  <si>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</si>
  <si>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</si>
  <si>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</si>
  <si>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</si>
  <si>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</si>
  <si>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</si>
  <si>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</si>
  <si>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</si>
  <si>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</si>
  <si>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</si>
  <si>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</si>
  <si>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</si>
  <si>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</si>
  <si>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</si>
  <si>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</si>
  <si>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</si>
  <si>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</si>
  <si>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</si>
  <si>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</si>
  <si>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</si>
  <si>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</si>
  <si>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</si>
  <si>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</si>
  <si>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</si>
  <si>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</si>
  <si>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</si>
  <si>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</si>
  <si>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</si>
  <si>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</si>
  <si>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</si>
  <si>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</si>
  <si>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</si>
  <si>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</si>
  <si>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</si>
  <si>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</si>
  <si>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</si>
  <si>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</si>
  <si>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</si>
  <si>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</si>
  <si>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</si>
  <si>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</si>
  <si>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</si>
  <si>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</si>
  <si>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</si>
  <si>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</si>
  <si>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</si>
  <si>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</si>
  <si>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</si>
  <si>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</si>
  <si>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</si>
  <si>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</si>
  <si>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</si>
  <si>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</si>
  <si>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</si>
  <si>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</si>
  <si>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</si>
  <si>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</si>
  <si>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</si>
  <si>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</si>
  <si>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</si>
  <si>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</si>
  <si>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</si>
  <si>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</si>
  <si>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</si>
  <si>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</si>
  <si>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</si>
  <si>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</si>
  <si>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</si>
  <si>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</si>
  <si>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</si>
  <si>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</si>
  <si>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</si>
  <si>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</si>
  <si>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</si>
  <si>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</si>
  <si>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</si>
  <si>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</si>
  <si>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</si>
  <si>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</si>
  <si>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</si>
  <si>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</si>
  <si>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</si>
  <si>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</si>
  <si>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</si>
  <si>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</si>
  <si>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</si>
  <si>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</si>
  <si>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</si>
  <si>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</si>
  <si>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</si>
  <si>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</si>
  <si>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</si>
  <si>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</si>
  <si>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</si>
  <si>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</si>
  <si>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</si>
  <si>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</si>
  <si>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</si>
  <si>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</si>
  <si>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</si>
  <si>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</si>
  <si>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</si>
  <si>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</si>
  <si>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</si>
  <si>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</si>
  <si>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</si>
  <si>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</si>
  <si>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</si>
  <si>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</si>
  <si>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</si>
  <si>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</si>
  <si>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</si>
  <si>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</si>
  <si>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</si>
  <si>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</si>
  <si>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</si>
  <si>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</si>
  <si>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</si>
  <si>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</si>
  <si>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</si>
  <si>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</si>
  <si>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</si>
  <si>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</si>
  <si>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</si>
  <si>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</si>
  <si>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</si>
  <si>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</si>
  <si>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</si>
  <si>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</si>
  <si>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</si>
  <si>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</si>
  <si>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</si>
  <si>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</si>
  <si>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</si>
  <si>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</si>
  <si>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</si>
  <si>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</si>
  <si>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</si>
  <si>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</si>
  <si>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</si>
  <si>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</si>
  <si>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</si>
  <si>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</si>
  <si>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</si>
  <si>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</si>
  <si>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</si>
  <si>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</si>
  <si>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</si>
  <si>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</si>
  <si>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</si>
  <si>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</si>
  <si>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</si>
  <si>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</si>
  <si>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</si>
  <si>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</si>
  <si>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</si>
  <si>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</si>
  <si>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</si>
  <si>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</si>
  <si>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</si>
  <si>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</si>
  <si>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</si>
  <si>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</si>
  <si>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</si>
  <si>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</si>
  <si>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</si>
  <si>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</si>
  <si>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</si>
  <si>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</si>
  <si>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</si>
  <si>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</si>
  <si>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</si>
  <si>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</si>
  <si>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</si>
  <si>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</si>
  <si>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</si>
  <si>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</si>
  <si>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</si>
  <si>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</si>
  <si>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</si>
  <si>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</si>
  <si>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</si>
  <si>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</si>
  <si>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</si>
  <si>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</si>
  <si>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</si>
  <si>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</si>
  <si>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</si>
  <si>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</si>
  <si>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</si>
  <si>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</si>
  <si>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</si>
  <si>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</si>
  <si>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</si>
  <si>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</si>
  <si>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</si>
  <si>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</si>
  <si>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</si>
  <si>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</si>
  <si>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</si>
  <si>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</si>
  <si>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</si>
  <si>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</si>
  <si>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</si>
  <si>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</si>
  <si>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</si>
  <si>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</si>
  <si>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</si>
  <si>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</si>
  <si>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</si>
  <si>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</si>
  <si>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</si>
  <si>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</si>
  <si>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</si>
  <si>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</si>
  <si>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</si>
  <si>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</si>
  <si>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</si>
  <si>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</si>
  <si>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</si>
  <si>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</si>
  <si>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</si>
  <si>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</si>
  <si>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</si>
  <si>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</si>
  <si>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</si>
  <si>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</si>
  <si>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</si>
  <si>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</si>
  <si>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</si>
  <si>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</si>
  <si>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</si>
  <si>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</si>
  <si>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</si>
  <si>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</si>
  <si>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</si>
  <si>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</si>
  <si>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</si>
  <si>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</si>
  <si>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</si>
  <si>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</si>
  <si>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</si>
  <si>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</si>
  <si>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</si>
  <si>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</si>
  <si>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</si>
  <si>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</si>
  <si>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</si>
  <si>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</si>
  <si>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</si>
  <si>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</si>
  <si>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</si>
  <si>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</si>
  <si>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</si>
  <si>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</si>
  <si>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</si>
  <si>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</si>
  <si>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</si>
  <si>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</si>
  <si>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</si>
  <si>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</si>
  <si>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</si>
  <si>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</si>
  <si>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</si>
  <si>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</si>
  <si>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</si>
  <si>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</si>
  <si>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</si>
  <si>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</si>
  <si>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</si>
  <si>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</si>
  <si>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</si>
  <si>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</si>
  <si>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</si>
  <si>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</si>
  <si>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</si>
  <si>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</si>
  <si>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</si>
  <si>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</si>
  <si>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</si>
  <si>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</si>
  <si>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</si>
  <si>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</si>
  <si>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</si>
  <si>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</si>
  <si>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</si>
  <si>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</si>
  <si>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</si>
  <si>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</si>
  <si>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</si>
  <si>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</si>
  <si>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</si>
  <si>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</si>
  <si>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</si>
  <si>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</si>
  <si>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</si>
  <si>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</si>
  <si>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</si>
  <si>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</si>
  <si>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</si>
  <si>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</si>
  <si>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</si>
  <si>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</si>
  <si>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</si>
  <si>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</si>
  <si>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</si>
  <si>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</si>
  <si>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</si>
  <si>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</si>
  <si>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</si>
  <si>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</si>
  <si>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</si>
  <si>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</si>
  <si>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</si>
  <si>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</si>
  <si>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</si>
  <si>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</si>
  <si>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</si>
  <si>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</si>
  <si>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</si>
  <si>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</si>
  <si>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</si>
  <si>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</si>
  <si>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</si>
  <si>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</si>
  <si>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</si>
  <si>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</si>
  <si>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</si>
  <si>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</si>
  <si>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</si>
  <si>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</si>
  <si>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</si>
  <si>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</si>
  <si>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</si>
  <si>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</si>
  <si>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</si>
  <si>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</si>
  <si>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</si>
  <si>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</si>
  <si>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</si>
  <si>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</si>
  <si>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</si>
  <si>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</si>
  <si>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</si>
  <si>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</si>
  <si>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</si>
  <si>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</si>
  <si>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</si>
  <si>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</si>
  <si>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</si>
  <si>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</si>
  <si>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</si>
  <si>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</si>
  <si>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</si>
  <si>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</si>
  <si>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</si>
  <si>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</si>
  <si>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</si>
  <si>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</si>
  <si>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</si>
  <si>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</si>
  <si>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</si>
  <si>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</si>
  <si>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</si>
  <si>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</si>
  <si>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</si>
  <si>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</si>
  <si>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</si>
  <si>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</si>
  <si>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</si>
  <si>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</si>
  <si>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</si>
  <si>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</si>
  <si>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</si>
  <si>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</si>
  <si>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</si>
  <si>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</si>
  <si>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</si>
  <si>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</si>
  <si>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</si>
  <si>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</si>
  <si>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</si>
  <si>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</si>
  <si>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</si>
  <si>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</si>
  <si>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</si>
  <si>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</si>
  <si>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</si>
  <si>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</si>
  <si>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</si>
  <si>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</si>
  <si>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</si>
  <si>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</si>
  <si>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</si>
  <si>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</si>
  <si>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</si>
  <si>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</si>
  <si>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</si>
  <si>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</si>
  <si>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</si>
  <si>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</si>
  <si>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</si>
  <si>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</si>
  <si>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</si>
  <si>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</si>
  <si>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</si>
  <si>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</si>
  <si>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</si>
  <si>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</si>
  <si>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</si>
  <si>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</si>
  <si>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</si>
  <si>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</si>
  <si>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</si>
  <si>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</si>
  <si>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</si>
  <si>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</si>
  <si>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</si>
  <si>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</si>
  <si>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</si>
  <si>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</si>
  <si>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</si>
  <si>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</si>
  <si>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</si>
  <si>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</si>
  <si>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</si>
  <si>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</si>
  <si>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</si>
  <si>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</si>
  <si>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</si>
  <si>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</si>
  <si>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</si>
  <si>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</si>
  <si>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</si>
  <si>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</si>
  <si>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</si>
  <si>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</si>
  <si>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</si>
  <si>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</si>
  <si>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</si>
  <si>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</si>
  <si>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</si>
  <si>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</si>
  <si>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</si>
  <si>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</si>
  <si>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</si>
  <si>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</si>
  <si>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</si>
  <si>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</si>
  <si>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</si>
  <si>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</si>
  <si>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</si>
  <si>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</si>
  <si>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</si>
  <si>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</si>
  <si>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</si>
  <si>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</si>
  <si>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</si>
  <si>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</si>
  <si>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</si>
  <si>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</si>
  <si>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</si>
  <si>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</si>
  <si>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</si>
  <si>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</si>
  <si>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</si>
  <si>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</si>
  <si>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</si>
  <si>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</si>
  <si>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</si>
  <si>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</si>
  <si>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</si>
  <si>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</si>
  <si>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</si>
  <si>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</si>
  <si>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</si>
  <si>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</si>
  <si>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</si>
  <si>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</si>
  <si>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</si>
  <si>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</si>
  <si>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</si>
  <si>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</si>
  <si>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</si>
  <si>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</si>
  <si>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</si>
  <si>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</si>
  <si>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</si>
  <si>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</si>
  <si>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</si>
  <si>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</si>
  <si>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</si>
  <si>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</si>
  <si>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</si>
  <si>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</si>
  <si>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</si>
  <si>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</si>
  <si>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</si>
  <si>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</si>
  <si>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</si>
  <si>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</si>
  <si>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</si>
  <si>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</si>
  <si>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</si>
  <si>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</si>
  <si>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</si>
  <si>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</si>
  <si>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</si>
  <si>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</si>
  <si>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</si>
  <si>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</si>
  <si>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</si>
  <si>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</si>
  <si>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</si>
  <si>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</si>
  <si>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</si>
  <si>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</si>
  <si>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</si>
  <si>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</si>
  <si>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</si>
  <si>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</si>
  <si>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</si>
  <si>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</si>
  <si>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</si>
  <si>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</si>
  <si>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</si>
  <si>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</si>
  <si>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</si>
  <si>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</si>
  <si>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</si>
  <si>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</si>
  <si>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</si>
  <si>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</si>
  <si>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</si>
  <si>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</si>
  <si>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</si>
  <si>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</si>
  <si>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</si>
  <si>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</si>
  <si>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</si>
  <si>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</si>
  <si>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</si>
  <si>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</si>
  <si>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</si>
  <si>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</si>
  <si>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</si>
  <si>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</si>
  <si>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</si>
  <si>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</si>
  <si>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</si>
  <si>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</si>
  <si>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</si>
  <si>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</si>
  <si>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</si>
  <si>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</si>
  <si>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</si>
  <si>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</si>
  <si>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</si>
  <si>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</si>
  <si>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</si>
  <si>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</si>
  <si>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</si>
  <si>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</si>
  <si>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</si>
  <si>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</si>
  <si>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</si>
  <si>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</si>
  <si>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</si>
  <si>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</si>
  <si>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</si>
  <si>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</si>
  <si>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</si>
  <si>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</si>
  <si>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</si>
  <si>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</si>
  <si>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</si>
  <si>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</si>
  <si>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</si>
  <si>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</si>
  <si>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</si>
  <si>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</si>
  <si>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</si>
  <si>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</si>
  <si>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</si>
  <si>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</si>
  <si>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</si>
  <si>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</si>
  <si>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</si>
  <si>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</si>
  <si>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</si>
  <si>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</si>
  <si>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</si>
  <si>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</si>
  <si>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</si>
  <si>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</si>
  <si>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</si>
  <si>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</si>
  <si>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</si>
  <si>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</si>
  <si>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</si>
  <si>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</si>
  <si>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</si>
  <si>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</si>
  <si>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</si>
  <si>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</si>
  <si>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</si>
  <si>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</si>
  <si>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</si>
  <si>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</si>
  <si>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</si>
  <si>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</si>
  <si>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</si>
  <si>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</si>
  <si>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</si>
  <si>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</si>
  <si>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</si>
  <si>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</si>
  <si>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</si>
  <si>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</si>
  <si>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</si>
  <si>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</si>
  <si>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</si>
  <si>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</si>
  <si>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</si>
  <si>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</si>
  <si>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</si>
  <si>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</si>
  <si>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</si>
  <si>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</si>
  <si>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</si>
  <si>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</si>
  <si>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</si>
  <si>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</si>
  <si>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</si>
  <si>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</si>
  <si>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</si>
  <si>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</si>
  <si>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</si>
  <si>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</si>
  <si>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</si>
  <si>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</si>
  <si>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</si>
  <si>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</si>
  <si>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</si>
  <si>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</si>
  <si>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</si>
  <si>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</si>
  <si>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</si>
  <si>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</si>
  <si>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</si>
  <si>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</si>
  <si>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</si>
  <si>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</si>
  <si>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</si>
  <si>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</si>
  <si>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</si>
  <si>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</si>
  <si>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</si>
  <si>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</si>
  <si>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</si>
  <si>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</si>
  <si>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</si>
  <si>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</si>
  <si>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</si>
  <si>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</si>
  <si>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</si>
  <si>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</si>
  <si>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</si>
  <si>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</si>
  <si>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</si>
  <si>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</si>
  <si>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</si>
  <si>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</si>
  <si>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</si>
  <si>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</si>
  <si>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</si>
  <si>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</si>
  <si>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</si>
  <si>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</si>
  <si>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</si>
  <si>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</si>
  <si>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</si>
  <si>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</si>
  <si>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</si>
  <si>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</si>
  <si>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</si>
  <si>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</si>
  <si>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</si>
  <si>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</si>
  <si>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</si>
  <si>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</si>
  <si>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</si>
  <si>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</si>
  <si>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</si>
  <si>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</si>
  <si>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</si>
  <si>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</si>
  <si>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</si>
  <si>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</si>
  <si>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</si>
  <si>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</si>
  <si>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</si>
  <si>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</si>
  <si>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</si>
  <si>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</si>
  <si>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</si>
  <si>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</si>
  <si>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</si>
  <si>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</si>
  <si>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</si>
  <si>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</si>
  <si>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</si>
  <si>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</si>
  <si>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</si>
  <si>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</si>
  <si>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</si>
  <si>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</si>
  <si>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</si>
  <si>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</si>
  <si>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</si>
  <si>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</si>
  <si>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</si>
  <si>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</si>
  <si>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</si>
  <si>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</si>
  <si>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</si>
  <si>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</si>
  <si>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</si>
  <si>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</si>
  <si>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</si>
  <si>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</si>
  <si>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</si>
  <si>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</si>
  <si>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</si>
  <si>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</si>
  <si>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</si>
  <si>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</si>
  <si>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</si>
  <si>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</si>
  <si>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</si>
  <si>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</si>
  <si>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</si>
  <si>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</si>
  <si>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</si>
  <si>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</si>
  <si>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</si>
  <si>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</si>
  <si>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</si>
  <si>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</si>
  <si>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</si>
  <si>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</si>
  <si>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</si>
  <si>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</si>
  <si>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</si>
  <si>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</si>
  <si>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</si>
  <si>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</si>
  <si>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</si>
  <si>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</si>
  <si>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</si>
  <si>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</si>
  <si>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</si>
  <si>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</si>
  <si>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</si>
  <si>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</si>
  <si>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</si>
  <si>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</si>
  <si>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</si>
  <si>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</si>
  <si>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</si>
  <si>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</si>
  <si>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</si>
  <si>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</si>
  <si>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</si>
  <si>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</si>
  <si>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</si>
  <si>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</si>
  <si>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</si>
  <si>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</si>
  <si>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</si>
  <si>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</si>
  <si>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</si>
  <si>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</si>
  <si>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</si>
  <si>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</si>
  <si>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</si>
  <si>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</si>
  <si>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</si>
  <si>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</si>
  <si>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</si>
  <si>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</si>
  <si>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</si>
  <si>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</si>
  <si>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</si>
  <si>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</si>
  <si>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</si>
  <si>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</si>
  <si>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</si>
  <si>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</si>
  <si>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</si>
  <si>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</si>
  <si>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</si>
  <si>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</si>
  <si>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</si>
  <si>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</si>
  <si>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</si>
  <si>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</si>
  <si>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</si>
  <si>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</si>
  <si>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</si>
  <si>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</si>
  <si>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</si>
  <si>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</si>
  <si>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</si>
  <si>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</si>
  <si>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</si>
  <si>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</si>
  <si>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</si>
  <si>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</si>
  <si>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</si>
  <si>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</si>
  <si>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</si>
  <si>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</si>
  <si>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</si>
  <si>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</si>
  <si>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</si>
  <si>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</si>
  <si>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</si>
  <si>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</si>
  <si>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</si>
  <si>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</si>
  <si>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</si>
  <si>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</si>
  <si>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</si>
  <si>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</si>
  <si>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</si>
  <si>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</si>
  <si>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</si>
  <si>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</si>
  <si>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</si>
  <si>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</si>
  <si>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</si>
  <si>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</si>
  <si>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</si>
  <si>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</si>
  <si>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</si>
  <si>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</si>
  <si>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</si>
  <si>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</si>
  <si>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</si>
  <si>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</si>
  <si>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</si>
  <si>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</si>
  <si>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</si>
  <si>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</si>
  <si>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</si>
  <si>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</si>
  <si>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</si>
  <si>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</si>
  <si>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</si>
  <si>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</si>
  <si>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</si>
  <si>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</si>
  <si>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</si>
  <si>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</si>
  <si>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</si>
  <si>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</si>
  <si>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</si>
  <si>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</si>
  <si>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</si>
  <si>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</si>
  <si>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</si>
  <si>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</si>
  <si>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</si>
  <si>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</si>
  <si>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</si>
  <si>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</si>
  <si>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</si>
  <si>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</si>
  <si>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</si>
  <si>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</si>
  <si>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</si>
  <si>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</si>
  <si>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</si>
  <si>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</si>
  <si>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</si>
  <si>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</si>
  <si>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</si>
  <si>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</si>
  <si>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</si>
  <si>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</si>
  <si>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</si>
  <si>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</si>
  <si>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</si>
  <si>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</si>
  <si>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</si>
  <si>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</si>
  <si>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</si>
  <si>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</si>
  <si>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</si>
  <si>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</si>
  <si>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</si>
  <si>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</si>
  <si>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</si>
  <si>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</si>
  <si>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</si>
  <si>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</si>
  <si>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</si>
  <si>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</si>
  <si>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</si>
  <si>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</si>
  <si>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</si>
  <si>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</si>
  <si>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</si>
  <si>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</si>
  <si>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</si>
  <si>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</si>
  <si>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</si>
  <si>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</si>
  <si>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</si>
  <si>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</si>
  <si>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</si>
  <si>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</si>
  <si>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</si>
  <si>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</si>
  <si>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</si>
  <si>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</si>
  <si>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</si>
  <si>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</si>
  <si>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</si>
  <si>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</si>
  <si>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</si>
  <si>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</si>
  <si>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</si>
  <si>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</si>
  <si>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</si>
  <si>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</si>
  <si>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</si>
  <si>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</si>
  <si>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</si>
  <si>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</si>
  <si>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</si>
  <si>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</si>
  <si>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</si>
  <si>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</si>
  <si>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</si>
  <si>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</si>
  <si>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</si>
  <si>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</si>
  <si>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</si>
  <si>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</si>
  <si>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</si>
  <si>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</si>
  <si>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</si>
  <si>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</si>
  <si>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</si>
  <si>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</si>
  <si>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</si>
  <si>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</si>
  <si>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</si>
  <si>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</si>
  <si>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</si>
  <si>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</si>
  <si>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</si>
  <si>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</si>
  <si>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</si>
  <si>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</si>
  <si>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</si>
  <si>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</si>
  <si>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</si>
  <si>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</si>
  <si>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</si>
  <si>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</si>
  <si>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</si>
  <si>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</si>
  <si>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</si>
  <si>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</si>
  <si>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</si>
  <si>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</si>
  <si>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</si>
  <si>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</si>
  <si>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</si>
  <si>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</si>
  <si>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</si>
  <si>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</si>
  <si>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</si>
  <si>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</si>
  <si>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</si>
  <si>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</si>
  <si>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</si>
  <si>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</si>
  <si>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</si>
  <si>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</si>
  <si>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</si>
  <si>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</si>
  <si>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</si>
  <si>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</si>
  <si>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</si>
  <si>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</si>
  <si>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</si>
  <si>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</si>
  <si>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</si>
  <si>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</si>
  <si>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</si>
  <si>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</si>
  <si>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</si>
  <si>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</si>
  <si>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</si>
  <si>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</si>
  <si>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</si>
  <si>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</si>
  <si>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</si>
  <si>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</si>
  <si>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</si>
  <si>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</si>
  <si>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</si>
  <si>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</si>
  <si>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</si>
  <si>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</si>
  <si>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</si>
  <si>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</si>
  <si>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</si>
  <si>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</si>
  <si>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</si>
  <si>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</si>
  <si>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</si>
  <si>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</si>
  <si>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</si>
  <si>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</si>
  <si>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</si>
  <si>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</si>
  <si>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</si>
  <si>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</si>
  <si>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</si>
  <si>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</si>
  <si>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</si>
  <si>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</si>
  <si>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</si>
  <si>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</si>
  <si>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</si>
  <si>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</si>
  <si>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</si>
  <si>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</si>
  <si>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</si>
  <si>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</si>
  <si>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</si>
  <si>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</si>
  <si>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</si>
  <si>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</si>
  <si>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</si>
  <si>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</si>
  <si>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</si>
  <si>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</si>
  <si>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</si>
  <si>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</si>
  <si>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</si>
  <si>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</si>
  <si>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</si>
  <si>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</si>
  <si>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</si>
  <si>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</si>
  <si>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</si>
  <si>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</si>
  <si>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</si>
  <si>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</si>
  <si>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</si>
  <si>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</si>
  <si>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</si>
  <si>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</si>
  <si>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</si>
  <si>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</si>
  <si>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</si>
  <si>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</si>
  <si>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</si>
  <si>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</si>
  <si>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</si>
  <si>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</si>
  <si>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</si>
  <si>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</si>
  <si>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</si>
  <si>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</si>
  <si>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</si>
  <si>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</si>
  <si>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</si>
  <si>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</si>
  <si>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</si>
  <si>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</si>
  <si>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</si>
  <si>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</si>
  <si>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</si>
  <si>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</si>
  <si>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</si>
  <si>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</si>
  <si>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</si>
  <si>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</si>
  <si>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</si>
  <si>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</si>
  <si>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</si>
  <si>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</si>
  <si>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</si>
  <si>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</si>
  <si>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</si>
  <si>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</si>
  <si>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</si>
  <si>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</si>
  <si>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</si>
  <si>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</si>
  <si>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</si>
  <si>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</si>
  <si>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</si>
  <si>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</si>
  <si>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</si>
  <si>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</si>
  <si>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</si>
  <si>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</si>
  <si>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</si>
  <si>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</si>
  <si>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</si>
  <si>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</si>
  <si>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</si>
  <si>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</si>
  <si>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</si>
  <si>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</si>
  <si>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</si>
  <si>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</si>
  <si>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</si>
  <si>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</si>
  <si>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</si>
  <si>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</si>
  <si>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</si>
  <si>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</si>
  <si>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</si>
  <si>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</si>
  <si>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</si>
  <si>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</si>
  <si>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</si>
  <si>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</si>
  <si>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</si>
  <si>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</si>
  <si>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</si>
  <si>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</si>
  <si>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</si>
  <si>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</si>
  <si>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</si>
  <si>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</si>
  <si>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</si>
  <si>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</si>
  <si>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</si>
  <si>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</si>
  <si>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</si>
  <si>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</si>
  <si>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</si>
  <si>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</si>
  <si>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</si>
  <si>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</si>
  <si>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</si>
  <si>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</si>
  <si>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</si>
  <si>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</si>
  <si>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</si>
  <si>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</si>
  <si>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</si>
  <si>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</si>
  <si>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</si>
  <si>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</si>
  <si>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</si>
  <si>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</si>
  <si>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</si>
  <si>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</si>
  <si>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</si>
  <si>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</si>
  <si>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</si>
  <si>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</si>
  <si>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</si>
  <si>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</si>
  <si>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</si>
  <si>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</si>
  <si>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</si>
  <si>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</si>
  <si>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</si>
  <si>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</si>
  <si>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</si>
  <si>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</si>
  <si>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</si>
  <si>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</si>
  <si>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</si>
  <si>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</si>
  <si>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</si>
  <si>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</si>
  <si>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</si>
  <si>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</si>
  <si>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</si>
  <si>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</si>
  <si>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</si>
  <si>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</si>
  <si>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</si>
  <si>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</si>
  <si>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</si>
  <si>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</si>
  <si>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</si>
  <si>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</si>
  <si>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</si>
  <si>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</si>
  <si>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</si>
  <si>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</si>
  <si>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</si>
  <si>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</si>
  <si>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</si>
  <si>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</si>
  <si>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</si>
  <si>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</si>
  <si>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</si>
  <si>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</si>
  <si>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</si>
  <si>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</si>
  <si>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</si>
  <si>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</si>
  <si>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</si>
  <si>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</si>
  <si>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</si>
  <si>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</si>
  <si>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</si>
  <si>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</si>
  <si>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</si>
  <si>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</si>
  <si>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</si>
  <si>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</si>
  <si>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</si>
  <si>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</si>
  <si>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</si>
  <si>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</si>
  <si>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</si>
  <si>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</si>
  <si>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</si>
  <si>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</si>
  <si>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</si>
  <si>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</si>
  <si>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</si>
  <si>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</si>
  <si>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</si>
  <si>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</si>
  <si>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</si>
  <si>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</si>
  <si>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</si>
  <si>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</si>
  <si>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</si>
  <si>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</si>
  <si>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</si>
  <si>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</si>
  <si>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</si>
  <si>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</si>
  <si>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</si>
  <si>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</si>
  <si>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</si>
  <si>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</si>
  <si>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</si>
  <si>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</si>
  <si>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</si>
  <si>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</si>
  <si>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</si>
  <si>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</si>
  <si>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</si>
  <si>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</si>
  <si>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</si>
  <si>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</si>
  <si>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</si>
  <si>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</si>
  <si>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</si>
  <si>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</si>
  <si>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</si>
  <si>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</si>
  <si>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</si>
  <si>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</si>
  <si>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</si>
  <si>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</si>
  <si>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</si>
  <si>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</si>
  <si>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</si>
  <si>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</si>
  <si>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</si>
  <si>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</si>
  <si>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</si>
  <si>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</si>
  <si>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</si>
  <si>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</si>
  <si>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</si>
  <si>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</si>
  <si>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</si>
  <si>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</si>
  <si>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</si>
  <si>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</si>
  <si>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</si>
  <si>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</si>
  <si>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</si>
  <si>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</si>
  <si>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</si>
  <si>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</si>
  <si>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</si>
  <si>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</si>
  <si>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</si>
  <si>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</si>
  <si>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</si>
  <si>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</si>
  <si>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</si>
  <si>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</si>
  <si>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</si>
  <si>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</si>
  <si>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</si>
  <si>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</si>
  <si>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</si>
  <si>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</si>
  <si>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</si>
  <si>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</si>
  <si>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</si>
  <si>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</si>
  <si>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</si>
  <si>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</si>
  <si>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</si>
  <si>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</si>
  <si>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</si>
  <si>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</si>
  <si>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</si>
  <si>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</si>
  <si>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</si>
  <si>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</si>
  <si>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</si>
  <si>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</si>
  <si>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</si>
  <si>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</si>
  <si>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</si>
  <si>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</si>
  <si>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</si>
  <si>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</si>
  <si>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</si>
  <si>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</si>
  <si>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</si>
  <si>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</si>
  <si>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</si>
  <si>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</si>
  <si>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</si>
  <si>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</si>
  <si>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</si>
  <si>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</si>
  <si>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</si>
  <si>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</si>
  <si>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</si>
  <si>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</si>
  <si>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</si>
  <si>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</si>
  <si>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</si>
  <si>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</si>
  <si>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</si>
  <si>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</si>
  <si>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</si>
  <si>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</si>
  <si>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</si>
  <si>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</si>
  <si>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</si>
  <si>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</si>
  <si>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</si>
  <si>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</si>
  <si>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</si>
  <si>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</si>
  <si>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</si>
  <si>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</si>
  <si>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</si>
  <si>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</si>
  <si>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</si>
  <si>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</si>
  <si>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</si>
  <si>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</si>
  <si>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</si>
  <si>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</si>
  <si>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</si>
  <si>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</si>
  <si>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</si>
  <si>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</si>
  <si>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</si>
  <si>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</si>
  <si>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</si>
  <si>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</si>
  <si>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</si>
  <si>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</si>
  <si>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</si>
  <si>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</si>
  <si>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</si>
  <si>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</si>
  <si>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</si>
  <si>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</si>
  <si>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</si>
  <si>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</si>
  <si>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</si>
  <si>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</si>
  <si>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</si>
  <si>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</si>
  <si>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</si>
  <si>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</si>
  <si>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</si>
  <si>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</si>
  <si>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</si>
  <si>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</si>
  <si>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</si>
  <si>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</si>
  <si>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</si>
  <si>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</si>
  <si>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</si>
  <si>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</si>
  <si>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</si>
  <si>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</si>
  <si>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</si>
  <si>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</si>
  <si>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</si>
  <si>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</si>
  <si>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</si>
  <si>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</si>
  <si>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</si>
  <si>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</si>
  <si>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</si>
  <si>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</si>
  <si>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</si>
  <si>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</si>
  <si>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</si>
  <si>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</si>
  <si>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</si>
  <si>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</si>
  <si>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</si>
  <si>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</si>
  <si>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</si>
  <si>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</si>
  <si>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</si>
  <si>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</si>
  <si>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</si>
  <si>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</si>
  <si>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</si>
  <si>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</si>
  <si>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</si>
  <si>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</si>
  <si>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</si>
  <si>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</si>
  <si>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</si>
  <si>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</si>
  <si>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</si>
  <si>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</si>
  <si>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</si>
  <si>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</si>
  <si>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</si>
  <si>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</si>
  <si>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</si>
  <si>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</si>
  <si>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</si>
  <si>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</si>
  <si>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</si>
  <si>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</si>
  <si>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</si>
  <si>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</si>
  <si>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</si>
  <si>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</si>
  <si>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</si>
  <si>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</si>
  <si>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</si>
  <si>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</si>
  <si>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</si>
  <si>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</si>
  <si>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</si>
  <si>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</si>
  <si>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</si>
  <si>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</si>
  <si>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</si>
  <si>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</si>
  <si>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</si>
  <si>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</si>
  <si>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</si>
  <si>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</si>
  <si>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</si>
  <si>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</si>
  <si>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</si>
  <si>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</si>
  <si>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</si>
  <si>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</si>
  <si>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</si>
  <si>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</si>
  <si>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</si>
  <si>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</si>
  <si>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</si>
  <si>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</si>
  <si>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</si>
  <si>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</si>
  <si>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</si>
  <si>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</si>
  <si>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</si>
  <si>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</si>
  <si>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</si>
  <si>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</si>
  <si>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</si>
  <si>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</si>
  <si>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</si>
  <si>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</si>
  <si>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</si>
  <si>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</si>
  <si>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</si>
  <si>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</si>
  <si>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</si>
  <si>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</si>
  <si>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</si>
  <si>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</si>
  <si>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</si>
  <si>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</si>
  <si>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</si>
  <si>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</si>
  <si>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</si>
  <si>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</si>
  <si>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</si>
  <si>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</si>
  <si>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</si>
  <si>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</si>
  <si>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</si>
  <si>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</si>
  <si>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</si>
  <si>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</si>
  <si>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</si>
  <si>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</si>
  <si>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</si>
  <si>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</si>
  <si>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</si>
  <si>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</si>
  <si>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</si>
  <si>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</si>
  <si>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</si>
  <si>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</si>
  <si>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</si>
  <si>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</si>
  <si>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</si>
  <si>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</si>
  <si>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</si>
  <si>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</si>
  <si>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</si>
  <si>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</si>
  <si>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</si>
  <si>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</si>
  <si>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</si>
  <si>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</si>
  <si>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</si>
  <si>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</si>
  <si>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</si>
  <si>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</si>
  <si>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</si>
  <si>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</si>
  <si>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</si>
  <si>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</si>
  <si>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</si>
  <si>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</si>
  <si>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</si>
  <si>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</si>
  <si>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</si>
  <si>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</si>
  <si>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</si>
  <si>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</si>
  <si>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</si>
  <si>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</si>
  <si>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</si>
  <si>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</si>
  <si>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</si>
  <si>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</si>
  <si>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</si>
  <si>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</si>
  <si>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</si>
  <si>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</si>
  <si>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</si>
  <si>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</si>
  <si>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</si>
  <si>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</si>
  <si>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</si>
  <si>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</si>
  <si>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</si>
  <si>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</si>
  <si>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</si>
  <si>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</si>
  <si>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</si>
  <si>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</si>
  <si>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</si>
  <si>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</si>
  <si>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</si>
  <si>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</si>
  <si>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</si>
  <si>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</si>
  <si>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</si>
  <si>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</si>
  <si>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</si>
  <si>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</si>
  <si>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</si>
  <si>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</si>
  <si>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</si>
  <si>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</si>
  <si>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</si>
  <si>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</si>
  <si>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</si>
  <si>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</si>
  <si>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</si>
  <si>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</si>
  <si>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</si>
  <si>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</si>
  <si>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</si>
  <si>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</si>
  <si>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</si>
  <si>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</si>
  <si>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</si>
  <si>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</si>
  <si>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</si>
  <si>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</si>
  <si>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</si>
  <si>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</si>
  <si>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</si>
  <si>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</si>
  <si>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</si>
  <si>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</si>
  <si>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</si>
  <si>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</si>
  <si>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</si>
  <si>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</si>
  <si>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</si>
  <si>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</si>
  <si>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</si>
  <si>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</si>
  <si>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</si>
  <si>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</si>
  <si>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</si>
  <si>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</si>
  <si>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</si>
  <si>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</si>
  <si>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</si>
  <si>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</si>
  <si>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</si>
  <si>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</si>
  <si>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</si>
  <si>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</si>
  <si>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</si>
  <si>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</si>
  <si>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</si>
  <si>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</si>
  <si>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</si>
  <si>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</si>
  <si>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</si>
  <si>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</si>
  <si>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</si>
  <si>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</si>
  <si>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</si>
  <si>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</si>
  <si>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</si>
  <si>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</si>
  <si>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</si>
  <si>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</si>
  <si>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</si>
  <si>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</si>
  <si>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</si>
  <si>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</si>
  <si>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</si>
  <si>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</si>
  <si>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</si>
  <si>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</si>
  <si>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</si>
  <si>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</si>
  <si>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</si>
  <si>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</si>
  <si>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</si>
  <si>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</si>
  <si>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</si>
  <si>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</si>
  <si>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</si>
  <si>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</si>
  <si>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</si>
  <si>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</si>
  <si>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</si>
  <si>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</si>
  <si>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</si>
  <si>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</si>
  <si>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</si>
  <si>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</si>
  <si>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</si>
  <si>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</si>
  <si>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</si>
  <si>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</si>
  <si>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</si>
  <si>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</si>
  <si>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</si>
  <si>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</si>
  <si>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</si>
  <si>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</si>
  <si>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</si>
  <si>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</si>
  <si>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</si>
  <si>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</si>
  <si>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</si>
  <si>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</si>
  <si>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</si>
  <si>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</si>
  <si>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</si>
  <si>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</si>
  <si>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</si>
  <si>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</si>
  <si>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</si>
  <si>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</si>
  <si>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</si>
  <si>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</si>
  <si>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</si>
  <si>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</si>
  <si>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</si>
  <si>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</si>
  <si>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</si>
  <si>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</si>
  <si>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</si>
  <si>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</si>
  <si>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</si>
  <si>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</si>
  <si>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</si>
  <si>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</si>
  <si>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</si>
  <si>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</si>
  <si>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</si>
  <si>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</si>
  <si>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</si>
  <si>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</si>
  <si>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</si>
  <si>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</si>
  <si>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</si>
  <si>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</si>
  <si>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</si>
  <si>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</si>
  <si>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</si>
  <si>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</si>
  <si>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</si>
  <si>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</si>
  <si>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</si>
  <si>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</si>
  <si>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</si>
  <si>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</si>
  <si>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</si>
  <si>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</si>
  <si>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</si>
  <si>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</si>
  <si>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</si>
  <si>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</si>
  <si>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</si>
  <si>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</si>
  <si>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</si>
  <si>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</si>
  <si>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</si>
  <si>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</si>
  <si>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</si>
  <si>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</si>
  <si>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</si>
  <si>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</si>
  <si>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</si>
  <si>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</si>
  <si>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</si>
  <si>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</si>
  <si>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</si>
  <si>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</si>
  <si>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</si>
  <si>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</si>
  <si>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</si>
  <si>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</si>
  <si>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</si>
  <si>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</si>
  <si>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</si>
  <si>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</si>
  <si>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</si>
  <si>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</si>
  <si>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</si>
  <si>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</si>
  <si>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</si>
  <si>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</si>
  <si>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</si>
  <si>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</si>
  <si>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</si>
  <si>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</si>
  <si>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</si>
  <si>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</si>
  <si>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</si>
  <si>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</si>
  <si>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</si>
  <si>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</si>
  <si>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</si>
  <si>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</si>
  <si>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</si>
  <si>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</si>
  <si>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</si>
  <si>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</si>
  <si>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</si>
  <si>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</si>
  <si>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</si>
  <si>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</si>
  <si>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</si>
  <si>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</si>
  <si>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</si>
  <si>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</si>
  <si>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</si>
  <si>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</si>
  <si>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</si>
  <si>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</si>
  <si>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</si>
  <si>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</si>
  <si>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</si>
  <si>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</si>
  <si>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</si>
  <si>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</si>
  <si>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</si>
  <si>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</si>
  <si>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</si>
  <si>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</si>
  <si>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</si>
  <si>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</si>
  <si>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</si>
  <si>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</si>
  <si>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</si>
  <si>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</si>
  <si>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</si>
  <si>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</si>
  <si>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</si>
  <si>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</si>
  <si>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</si>
  <si>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</si>
  <si>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</si>
  <si>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</si>
  <si>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</si>
  <si>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</si>
  <si>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</si>
  <si>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</si>
  <si>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</si>
  <si>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</si>
  <si>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</si>
  <si>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</si>
  <si>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</si>
  <si>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</si>
  <si>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</si>
  <si>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</si>
  <si>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</si>
  <si>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</si>
  <si>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</si>
  <si>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</si>
  <si>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</si>
  <si>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</si>
  <si>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</si>
  <si>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</si>
  <si>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</si>
  <si>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</si>
  <si>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</si>
  <si>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</si>
  <si>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</si>
  <si>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</si>
  <si>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</si>
  <si>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</si>
  <si>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</si>
  <si>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</si>
  <si>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</si>
  <si>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</si>
  <si>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</si>
  <si>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</si>
  <si>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</si>
  <si>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</si>
  <si>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</si>
  <si>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</si>
  <si>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</si>
  <si>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</si>
  <si>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</si>
  <si>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</si>
  <si>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</si>
  <si>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</si>
  <si>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</si>
  <si>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</si>
  <si>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</si>
  <si>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</si>
  <si>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</si>
  <si>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</si>
  <si>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</si>
  <si>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</si>
  <si>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</si>
  <si>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</si>
  <si>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</si>
  <si>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</si>
  <si>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</si>
  <si>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</si>
  <si>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</si>
  <si>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</si>
  <si>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</si>
  <si>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</si>
  <si>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</si>
  <si>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</si>
  <si>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</si>
  <si>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</si>
  <si>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</si>
  <si>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</si>
  <si>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</si>
  <si>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</si>
  <si>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</si>
  <si>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</si>
  <si>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</si>
  <si>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</si>
  <si>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</si>
  <si>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</si>
  <si>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</si>
  <si>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</si>
  <si>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</si>
  <si>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</si>
  <si>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</si>
  <si>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</si>
  <si>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</si>
  <si>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</si>
  <si>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</si>
  <si>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</si>
  <si>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</si>
  <si>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</si>
  <si>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</si>
  <si>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</si>
  <si>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</si>
  <si>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</si>
  <si>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</si>
  <si>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</si>
  <si>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</si>
  <si>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</si>
  <si>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</si>
  <si>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</si>
  <si>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</si>
  <si>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</si>
  <si>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</si>
  <si>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</si>
  <si>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</si>
  <si>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</si>
  <si>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</si>
  <si>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</si>
  <si>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</si>
  <si>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</si>
  <si>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</si>
  <si>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</si>
  <si>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</si>
  <si>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</si>
  <si>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</si>
  <si>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</si>
  <si>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</si>
  <si>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</si>
  <si>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</si>
  <si>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</si>
  <si>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</si>
  <si>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</si>
  <si>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</si>
  <si>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</si>
  <si>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</si>
  <si>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</si>
  <si>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</si>
  <si>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</si>
  <si>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</si>
  <si>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</si>
  <si>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</si>
  <si>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</si>
  <si>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</si>
  <si>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</si>
  <si>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</si>
  <si>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</si>
  <si>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</si>
  <si>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</si>
  <si>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</si>
  <si>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</si>
  <si>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</si>
  <si>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</si>
  <si>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</si>
  <si>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</si>
  <si>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</si>
  <si>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</si>
  <si>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</si>
  <si>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</si>
  <si>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</si>
  <si>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</si>
  <si>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</si>
  <si>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</si>
  <si>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</si>
  <si>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</si>
  <si>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</si>
  <si>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</si>
  <si>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</si>
  <si>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</si>
  <si>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</si>
  <si>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</si>
  <si>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</si>
  <si>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</si>
  <si>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</si>
  <si>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</si>
  <si>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</si>
  <si>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</si>
  <si>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</si>
  <si>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</si>
  <si>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</si>
  <si>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</si>
  <si>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</si>
  <si>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</si>
  <si>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</si>
  <si>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</si>
  <si>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</si>
  <si>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</si>
  <si>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</si>
  <si>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</si>
  <si>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</si>
  <si>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</si>
  <si>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</si>
  <si>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</si>
  <si>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</si>
  <si>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</si>
  <si>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</si>
  <si>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</si>
  <si>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</si>
  <si>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</si>
  <si>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</si>
  <si>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</si>
  <si>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</si>
  <si>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</si>
  <si>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</si>
  <si>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</si>
  <si>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</si>
  <si>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</si>
  <si>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</si>
  <si>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</si>
  <si>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</si>
  <si>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</si>
  <si>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</si>
  <si>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</si>
  <si>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</si>
  <si>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</si>
  <si>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</si>
  <si>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</si>
  <si>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</si>
  <si>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</si>
  <si>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</si>
  <si>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</si>
  <si>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</si>
  <si>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</si>
  <si>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</si>
  <si>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</si>
  <si>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</si>
  <si>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</si>
  <si>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</si>
  <si>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</si>
  <si>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</si>
  <si>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</si>
  <si>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</si>
  <si>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</si>
  <si>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</si>
  <si>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</si>
  <si>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</si>
  <si>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</si>
  <si>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</si>
  <si>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</si>
  <si>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</si>
  <si>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</si>
  <si>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</si>
  <si>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</si>
  <si>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</si>
  <si>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</si>
  <si>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</si>
  <si>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</si>
  <si>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</si>
  <si>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</si>
  <si>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</si>
  <si>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</si>
  <si>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</si>
  <si>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</si>
  <si>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</si>
  <si>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</si>
  <si>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</si>
  <si>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</si>
  <si>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</si>
  <si>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</si>
  <si>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</si>
  <si>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</si>
  <si>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</si>
  <si>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</si>
  <si>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</si>
  <si>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</si>
  <si>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</si>
  <si>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</si>
  <si>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</si>
  <si>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</si>
  <si>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</si>
  <si>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</si>
  <si>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</si>
  <si>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</si>
  <si>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</si>
  <si>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</si>
  <si>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</si>
  <si>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</si>
  <si>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</si>
  <si>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</si>
  <si>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</si>
  <si>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</si>
  <si>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</si>
  <si>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</si>
  <si>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</si>
  <si>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</si>
  <si>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</si>
  <si>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</si>
  <si>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</si>
  <si>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</si>
  <si>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</si>
  <si>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</si>
  <si>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</si>
  <si>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</si>
  <si>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</si>
  <si>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</si>
  <si>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</si>
  <si>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</si>
  <si>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</si>
  <si>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</si>
  <si>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</si>
  <si>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</si>
  <si>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</si>
  <si>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</si>
  <si>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</si>
  <si>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</si>
  <si>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</si>
  <si>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</si>
  <si>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</si>
  <si>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</si>
  <si>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</si>
  <si>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</si>
  <si>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</si>
  <si>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</si>
  <si>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</si>
  <si>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</si>
  <si>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</si>
  <si>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</si>
  <si>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</si>
  <si>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</si>
  <si>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</si>
  <si>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</si>
  <si>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</si>
  <si>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</si>
  <si>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</si>
  <si>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</si>
  <si>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</si>
  <si>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</si>
  <si>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</si>
  <si>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</si>
  <si>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</si>
  <si>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</si>
  <si>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</si>
  <si>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</si>
  <si>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</si>
  <si>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</si>
  <si>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</si>
  <si>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</si>
  <si>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</si>
  <si>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</si>
  <si>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</si>
  <si>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</si>
  <si>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</si>
  <si>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</si>
  <si>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</si>
  <si>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</si>
  <si>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</si>
  <si>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</si>
  <si>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</si>
  <si>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</si>
  <si>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</si>
  <si>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</si>
  <si>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</si>
  <si>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</si>
  <si>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</si>
  <si>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</si>
  <si>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</si>
  <si>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</si>
  <si>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</si>
  <si>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</si>
  <si>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</si>
  <si>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</si>
  <si>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</si>
  <si>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</si>
  <si>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</si>
  <si>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</si>
  <si>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</si>
  <si>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</si>
  <si>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</si>
  <si>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</si>
  <si>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</si>
  <si>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</si>
  <si>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</si>
  <si>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</si>
  <si>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</si>
  <si>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</si>
  <si>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</si>
  <si>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</si>
  <si>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</si>
  <si>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</si>
  <si>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</si>
  <si>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</si>
  <si>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</si>
  <si>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</si>
  <si>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</si>
  <si>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</si>
  <si>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</si>
  <si>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</si>
  <si>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</si>
  <si>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</si>
  <si>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</si>
  <si>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</si>
  <si>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</si>
  <si>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</si>
  <si>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</si>
  <si>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</si>
  <si>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</si>
  <si>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</si>
  <si>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</si>
  <si>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</si>
  <si>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</si>
  <si>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</si>
  <si>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</si>
  <si>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</si>
  <si>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</si>
  <si>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</si>
  <si>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</si>
  <si>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</si>
  <si>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</si>
  <si>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</si>
  <si>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</si>
  <si>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</si>
  <si>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</si>
  <si>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</si>
  <si>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</si>
  <si>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</si>
  <si>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</si>
  <si>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</si>
  <si>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</si>
  <si>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</si>
  <si>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</si>
  <si>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</si>
  <si>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</si>
  <si>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</si>
  <si>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</si>
  <si>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</si>
  <si>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</si>
  <si>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</si>
  <si>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</si>
  <si>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</si>
  <si>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</si>
  <si>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</si>
  <si>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</si>
  <si>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</si>
  <si>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</si>
  <si>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</si>
  <si>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</si>
  <si>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</si>
  <si>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</si>
  <si>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</si>
  <si>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</si>
  <si>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</si>
  <si>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</si>
  <si>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</si>
  <si>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</si>
  <si>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</si>
  <si>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</si>
  <si>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</si>
  <si>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</si>
  <si>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</si>
  <si>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</si>
  <si>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</si>
  <si>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</si>
  <si>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</si>
  <si>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</si>
  <si>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</si>
  <si>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</si>
  <si>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</si>
  <si>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</si>
  <si>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</si>
  <si>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</si>
  <si>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</si>
  <si>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</si>
  <si>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</si>
  <si>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</si>
  <si>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</si>
  <si>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</si>
  <si>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</si>
  <si>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</si>
  <si>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</si>
  <si>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</si>
  <si>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</si>
  <si>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</si>
  <si>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</si>
  <si>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</si>
  <si>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</si>
  <si>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</si>
  <si>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</si>
  <si>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</si>
  <si>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</si>
  <si>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</si>
  <si>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</si>
  <si>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</si>
  <si>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</si>
  <si>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</si>
  <si>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</si>
  <si>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</si>
  <si>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</si>
  <si>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</si>
  <si>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</si>
  <si>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</si>
  <si>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</si>
  <si>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</si>
  <si>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</si>
  <si>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</si>
  <si>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</si>
  <si>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</si>
  <si>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</si>
  <si>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</si>
  <si>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</si>
  <si>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</si>
  <si>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</si>
  <si>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</si>
  <si>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</si>
  <si>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</si>
  <si>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</si>
  <si>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</si>
  <si>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</si>
  <si>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</si>
  <si>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</si>
  <si>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</si>
  <si>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</si>
  <si>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</si>
  <si>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</si>
  <si>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</si>
  <si>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</si>
  <si>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</si>
  <si>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</si>
  <si>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</si>
  <si>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</si>
  <si>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</si>
  <si>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</si>
  <si>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</si>
  <si>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</si>
  <si>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</si>
  <si>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</si>
  <si>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</si>
  <si>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</si>
  <si>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</si>
  <si>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</si>
  <si>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</si>
  <si>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</si>
  <si>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</si>
  <si>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</si>
  <si>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</si>
  <si>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</si>
  <si>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</si>
  <si>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</si>
  <si>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</si>
  <si>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</si>
  <si>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</si>
  <si>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</si>
  <si>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</si>
  <si>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</si>
  <si>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</si>
  <si>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</si>
  <si>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</si>
  <si>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</si>
  <si>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</si>
  <si>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</si>
  <si>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</si>
  <si>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</si>
  <si>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</si>
  <si>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</si>
  <si>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</si>
  <si>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</si>
  <si>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</si>
  <si>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</si>
  <si>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</si>
  <si>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</si>
  <si>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</si>
  <si>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</si>
  <si>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</si>
  <si>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</si>
  <si>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</si>
  <si>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</si>
  <si>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</si>
  <si>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</si>
  <si>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</si>
  <si>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</si>
  <si>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</si>
  <si>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</si>
  <si>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</si>
  <si>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</si>
  <si>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</si>
  <si>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</si>
  <si>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</si>
  <si>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</si>
  <si>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</si>
  <si>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</si>
  <si>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</si>
  <si>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</si>
  <si>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</si>
  <si>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</si>
  <si>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</si>
  <si>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</si>
  <si>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</si>
  <si>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</si>
  <si>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</si>
  <si>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</si>
  <si>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</si>
  <si>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</si>
  <si>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</si>
  <si>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</si>
  <si>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</si>
  <si>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</si>
  <si>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</si>
  <si>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</si>
  <si>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</si>
  <si>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</si>
  <si>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</si>
  <si>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</si>
  <si>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</si>
  <si>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</si>
  <si>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</si>
  <si>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</si>
  <si>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</si>
  <si>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</si>
  <si>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</si>
  <si>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</si>
  <si>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</si>
  <si>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</si>
  <si>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</si>
  <si>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</si>
  <si>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</si>
  <si>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</si>
  <si>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</si>
  <si>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</si>
  <si>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</si>
  <si>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</si>
  <si>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</si>
  <si>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</si>
  <si>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</si>
  <si>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</si>
  <si>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</si>
  <si>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</si>
  <si>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</si>
  <si>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</si>
  <si>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</si>
  <si>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</si>
  <si>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</si>
  <si>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</si>
  <si>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</si>
  <si>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</si>
  <si>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</si>
  <si>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</si>
  <si>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</si>
  <si>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</si>
  <si>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</si>
  <si>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</si>
  <si>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</si>
  <si>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</si>
  <si>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</si>
  <si>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</si>
  <si>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</si>
  <si>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</si>
  <si>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</si>
  <si>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</si>
  <si>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</si>
  <si>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</si>
  <si>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</si>
  <si>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</si>
  <si>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</si>
  <si>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</si>
  <si>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</si>
  <si>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</si>
  <si>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</si>
  <si>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</si>
  <si>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</si>
  <si>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</si>
  <si>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</si>
  <si>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</si>
  <si>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</si>
  <si>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</si>
  <si>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</si>
  <si>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</si>
  <si>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</si>
  <si>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</si>
  <si>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</si>
  <si>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</si>
  <si>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</si>
  <si>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</si>
  <si>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</si>
  <si>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</si>
  <si>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</si>
  <si>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</si>
  <si>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</si>
  <si>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</si>
  <si>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</si>
  <si>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</si>
  <si>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</si>
  <si>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</si>
  <si>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</si>
  <si>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</si>
  <si>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</si>
  <si>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</si>
  <si>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</si>
  <si>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</si>
  <si>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</si>
  <si>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</si>
  <si>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</si>
  <si>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</si>
  <si>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</si>
  <si>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</si>
  <si>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</si>
  <si>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</si>
  <si>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</si>
  <si>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</si>
  <si>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</si>
  <si>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</si>
  <si>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</si>
  <si>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</si>
  <si>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</si>
  <si>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</si>
  <si>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</si>
  <si>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</si>
  <si>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</si>
  <si>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</si>
  <si>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</si>
  <si>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</si>
  <si>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</si>
  <si>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</si>
  <si>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</si>
  <si>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</si>
  <si>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</si>
  <si>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</si>
  <si>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</si>
  <si>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</si>
  <si>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</si>
  <si>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</si>
  <si>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</si>
  <si>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</si>
  <si>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</si>
  <si>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</si>
  <si>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</si>
  <si>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</si>
  <si>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</si>
  <si>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</si>
  <si>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</si>
  <si>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</si>
  <si>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</si>
  <si>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</si>
  <si>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</si>
  <si>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</si>
  <si>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</si>
  <si>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</si>
  <si>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</si>
  <si>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</si>
  <si>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</si>
  <si>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</si>
  <si>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</si>
  <si>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</si>
  <si>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</si>
  <si>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</si>
  <si>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</si>
  <si>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</si>
  <si>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</si>
  <si>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</si>
  <si>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</si>
  <si>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</si>
  <si>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</si>
  <si>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</si>
  <si>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</si>
  <si>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</si>
  <si>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</si>
  <si>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</si>
  <si>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</si>
  <si>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</si>
  <si>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</si>
  <si>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</si>
  <si>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</si>
  <si>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</si>
  <si>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</si>
  <si>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</si>
  <si>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</si>
  <si>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</si>
  <si>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</si>
  <si>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</si>
  <si>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</si>
  <si>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</si>
  <si>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</si>
  <si>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</si>
  <si>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</si>
  <si>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</si>
  <si>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</si>
  <si>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</si>
  <si>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</si>
  <si>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</si>
  <si>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</si>
  <si>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</si>
  <si>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</si>
  <si>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</si>
  <si>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</si>
  <si>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</si>
  <si>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</si>
  <si>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</si>
  <si>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</si>
  <si>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</si>
  <si>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</si>
  <si>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</si>
  <si>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</si>
  <si>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</si>
  <si>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</si>
  <si>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</si>
  <si>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</si>
  <si>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</si>
  <si>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</si>
  <si>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</si>
  <si>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</si>
  <si>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</si>
  <si>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</si>
  <si>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</si>
  <si>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</si>
  <si>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</si>
  <si>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</si>
  <si>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</si>
  <si>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</si>
  <si>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</si>
  <si>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</si>
  <si>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</si>
  <si>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</si>
  <si>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</si>
  <si>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</si>
  <si>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</si>
  <si>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</si>
  <si>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</si>
  <si>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</si>
  <si>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</si>
  <si>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</si>
  <si>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</si>
  <si>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</si>
  <si>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</si>
  <si>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</si>
  <si>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</si>
  <si>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</si>
  <si>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</si>
  <si>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</si>
  <si>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</si>
  <si>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</si>
  <si>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</si>
  <si>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</si>
  <si>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</si>
  <si>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</si>
  <si>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</si>
  <si>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</si>
  <si>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</si>
  <si>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</si>
  <si>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</si>
  <si>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</si>
  <si>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</si>
  <si>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</si>
  <si>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</si>
  <si>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</si>
  <si>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</si>
  <si>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</si>
  <si>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</si>
  <si>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</si>
  <si>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</si>
  <si>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</si>
  <si>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</si>
  <si>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</si>
  <si>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</si>
  <si>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</si>
  <si>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</si>
  <si>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</si>
  <si>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</si>
  <si>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</si>
  <si>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</si>
  <si>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</si>
  <si>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</si>
  <si>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</si>
  <si>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</si>
  <si>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</si>
  <si>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</si>
  <si>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</si>
  <si>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</si>
  <si>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</si>
  <si>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</si>
  <si>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</si>
  <si>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</si>
  <si>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</si>
  <si>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</si>
  <si>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</si>
  <si>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</si>
  <si>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</si>
  <si>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</si>
  <si>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</si>
  <si>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</si>
  <si>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</si>
  <si>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</si>
  <si>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</si>
  <si>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</si>
  <si>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</si>
  <si>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</si>
  <si>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</si>
  <si>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</si>
  <si>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</si>
  <si>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</si>
  <si>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</si>
  <si>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</si>
  <si>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</si>
  <si>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</si>
  <si>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</si>
  <si>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</si>
  <si>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</si>
  <si>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</si>
  <si>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</si>
  <si>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</si>
  <si>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</si>
  <si>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</si>
  <si>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</si>
  <si>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</si>
  <si>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</si>
  <si>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</si>
  <si>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</si>
  <si>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</si>
  <si>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</si>
  <si>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</si>
  <si>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</si>
  <si>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</si>
  <si>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</si>
  <si>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</si>
  <si>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</si>
  <si>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</si>
  <si>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</si>
  <si>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</si>
  <si>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</si>
  <si>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</si>
  <si>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</si>
  <si>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</si>
  <si>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</si>
  <si>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</si>
  <si>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</si>
  <si>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</si>
  <si>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</si>
  <si>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</si>
  <si>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</si>
  <si>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</si>
  <si>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</si>
  <si>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</si>
  <si>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</si>
  <si>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</si>
  <si>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</si>
  <si>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</si>
  <si>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</si>
  <si>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</si>
  <si>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</si>
  <si>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</si>
  <si>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</si>
  <si>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</si>
  <si>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</si>
  <si>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</si>
  <si>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</si>
  <si>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</si>
  <si>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</si>
  <si>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</si>
  <si>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</si>
  <si>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</si>
  <si>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</si>
  <si>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</si>
  <si>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</si>
  <si>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</si>
  <si>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</si>
  <si>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</si>
  <si>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</si>
  <si>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</si>
  <si>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</si>
  <si>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</si>
  <si>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</si>
  <si>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</si>
  <si>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</si>
  <si>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</si>
  <si>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</si>
  <si>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</si>
  <si>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</si>
  <si>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</si>
  <si>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</si>
  <si>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</si>
  <si>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</si>
  <si>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</si>
  <si>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</si>
  <si>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</si>
  <si>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</si>
  <si>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</si>
  <si>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</si>
  <si>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</si>
  <si>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</si>
  <si>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</si>
  <si>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</si>
  <si>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</si>
  <si>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</si>
  <si>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</si>
  <si>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</si>
  <si>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</si>
  <si>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</si>
  <si>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</si>
  <si>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</si>
  <si>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</si>
  <si>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</si>
  <si>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</si>
  <si>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</si>
  <si>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</si>
  <si>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</si>
  <si>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</si>
  <si>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</si>
  <si>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</si>
  <si>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</si>
  <si>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</si>
  <si>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</si>
  <si>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</si>
  <si>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</si>
  <si>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</si>
  <si>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</si>
  <si>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</si>
  <si>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</si>
  <si>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</si>
  <si>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</si>
  <si>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</si>
  <si>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</si>
  <si>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</si>
  <si>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</si>
  <si>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</si>
  <si>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</si>
  <si>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</si>
  <si>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</si>
  <si>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</si>
  <si>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</si>
  <si>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</si>
  <si>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</si>
  <si>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</si>
  <si>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</si>
  <si>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</si>
  <si>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</si>
  <si>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</si>
  <si>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</si>
  <si>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</si>
  <si>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</si>
  <si>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</si>
  <si>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</si>
  <si>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</si>
  <si>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</si>
  <si>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</si>
  <si>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</si>
  <si>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</si>
  <si>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</si>
  <si>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</si>
  <si>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</si>
  <si>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</si>
  <si>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</si>
  <si>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</si>
  <si>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</si>
  <si>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</si>
  <si>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</si>
  <si>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</si>
  <si>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</si>
  <si>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</si>
  <si>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</si>
  <si>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</si>
  <si>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</si>
  <si>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</si>
  <si>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</si>
  <si>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</si>
  <si>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</si>
  <si>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</si>
  <si>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</si>
  <si>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</si>
  <si>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</si>
  <si>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</si>
  <si>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</si>
  <si>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</si>
  <si>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</si>
  <si>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</si>
  <si>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</si>
  <si>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</si>
  <si>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</si>
  <si>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</si>
  <si>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</si>
  <si>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</si>
  <si>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</si>
  <si>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</si>
  <si>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</si>
  <si>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</si>
  <si>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</si>
  <si>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</si>
  <si>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</si>
  <si>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</si>
  <si>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</si>
  <si>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</si>
  <si>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</si>
  <si>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</si>
  <si>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</si>
  <si>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</si>
  <si>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</si>
  <si>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</si>
  <si>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</si>
  <si>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</si>
  <si>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</si>
  <si>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</si>
  <si>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</si>
  <si>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</si>
  <si>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</si>
  <si>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</si>
  <si>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</si>
  <si>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</si>
  <si>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</si>
  <si>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</si>
  <si>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</si>
  <si>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</si>
  <si>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</si>
  <si>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</si>
  <si>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</si>
  <si>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</si>
  <si>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</si>
  <si>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</si>
  <si>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</si>
  <si>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</si>
  <si>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</si>
  <si>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</si>
  <si>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</si>
  <si>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</si>
  <si>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</si>
  <si>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</si>
  <si>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</si>
  <si>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</si>
  <si>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</si>
  <si>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</si>
  <si>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</si>
  <si>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</si>
  <si>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</si>
  <si>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</si>
  <si>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</si>
  <si>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</si>
  <si>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</si>
  <si>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</si>
  <si>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</si>
  <si>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</si>
  <si>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</si>
  <si>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</si>
  <si>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</si>
  <si>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</si>
  <si>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</si>
  <si>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</si>
  <si>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</si>
  <si>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</si>
  <si>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</si>
  <si>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</si>
  <si>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</si>
  <si>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</si>
  <si>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</si>
  <si>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</si>
  <si>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</si>
  <si>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</si>
  <si>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</si>
  <si>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</si>
  <si>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</si>
  <si>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</si>
  <si>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</si>
  <si>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</si>
  <si>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</si>
  <si>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</si>
  <si>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</si>
  <si>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</si>
  <si>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</si>
  <si>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</si>
  <si>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</si>
  <si>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</si>
  <si>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</si>
  <si>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</si>
  <si>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</si>
  <si>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</si>
  <si>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</si>
  <si>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</si>
  <si>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</si>
  <si>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</si>
  <si>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</si>
  <si>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</si>
  <si>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</si>
  <si>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</si>
  <si>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</si>
  <si>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</si>
  <si>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</si>
  <si>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</si>
  <si>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</si>
  <si>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</si>
  <si>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</si>
  <si>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</si>
  <si>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</si>
  <si>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</si>
  <si>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</si>
  <si>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</si>
  <si>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</si>
  <si>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</si>
  <si>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</si>
  <si>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</si>
  <si>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</si>
  <si>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</si>
  <si>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</si>
  <si>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</si>
  <si>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</si>
  <si>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</si>
  <si>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</si>
  <si>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</si>
  <si>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</si>
  <si>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</si>
  <si>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</si>
  <si>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</si>
  <si>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</si>
  <si>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</si>
  <si>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</si>
  <si>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</si>
  <si>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</si>
  <si>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</si>
  <si>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</si>
  <si>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</si>
  <si>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</si>
  <si>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</si>
  <si>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</si>
  <si>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</si>
  <si>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</si>
  <si>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</si>
  <si>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</si>
  <si>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</si>
  <si>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</si>
  <si>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</si>
  <si>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</si>
  <si>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</si>
  <si>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</si>
  <si>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</si>
  <si>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</si>
  <si>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</si>
  <si>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</si>
  <si>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</si>
  <si>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</si>
  <si>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</si>
  <si>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</si>
  <si>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</si>
  <si>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</si>
  <si>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</si>
  <si>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</si>
  <si>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</si>
  <si>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</si>
  <si>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</si>
  <si>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</si>
  <si>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</si>
  <si>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</si>
  <si>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</si>
  <si>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</si>
  <si>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</si>
  <si>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</si>
  <si>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</si>
  <si>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</si>
  <si>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</si>
  <si>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</si>
  <si>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</si>
  <si>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</si>
  <si>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</si>
  <si>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</si>
  <si>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</si>
  <si>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</si>
  <si>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</si>
  <si>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</si>
  <si>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</si>
  <si>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</si>
  <si>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</si>
  <si>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</si>
  <si>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</si>
  <si>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</si>
  <si>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</si>
  <si>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</si>
  <si>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</si>
  <si>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</si>
  <si>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</si>
  <si>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</si>
  <si>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</si>
  <si>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</si>
  <si>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</si>
  <si>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</si>
  <si>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</si>
  <si>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</si>
  <si>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</si>
  <si>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</si>
  <si>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</si>
  <si>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</si>
  <si>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</si>
  <si>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</si>
  <si>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</si>
  <si>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</si>
  <si>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</si>
  <si>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</si>
  <si>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</si>
  <si>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</si>
  <si>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</si>
  <si>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</si>
  <si>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</si>
  <si>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</si>
  <si>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</si>
  <si>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</si>
  <si>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</si>
  <si>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</si>
  <si>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</si>
  <si>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</si>
  <si>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</si>
  <si>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</si>
  <si>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</si>
  <si>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</si>
  <si>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</si>
  <si>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</si>
  <si>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</si>
  <si>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</si>
  <si>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</si>
  <si>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</si>
  <si>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</si>
  <si>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</si>
  <si>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</si>
  <si>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</si>
  <si>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</si>
  <si>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</si>
  <si>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</si>
  <si>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</si>
  <si>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</si>
  <si>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</si>
  <si>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</si>
  <si>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</si>
  <si>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</si>
  <si>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</si>
  <si>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</si>
  <si>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</si>
  <si>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</si>
  <si>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</si>
  <si>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</si>
  <si>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</si>
  <si>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</si>
  <si>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</si>
  <si>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</si>
  <si>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</si>
  <si>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</si>
  <si>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</si>
  <si>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</si>
  <si>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</si>
  <si>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</si>
  <si>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</si>
  <si>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</si>
  <si>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</si>
  <si>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</si>
  <si>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</si>
  <si>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</si>
  <si>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</si>
  <si>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</si>
  <si>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</si>
  <si>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</si>
  <si>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</si>
  <si>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</si>
  <si>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</si>
  <si>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</si>
  <si>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</si>
  <si>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</si>
  <si>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</si>
  <si>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</si>
  <si>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</si>
  <si>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</si>
  <si>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</si>
  <si>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</si>
  <si>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</si>
  <si>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</si>
  <si>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</si>
  <si>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</si>
  <si>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</si>
  <si>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</si>
  <si>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</si>
  <si>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</si>
  <si>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</si>
  <si>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</si>
  <si>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</si>
  <si>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</si>
  <si>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</si>
  <si>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</si>
  <si>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</si>
  <si>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</si>
  <si>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</si>
  <si>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</si>
  <si>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</si>
  <si>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</si>
  <si>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</si>
  <si>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</si>
  <si>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</si>
  <si>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</si>
  <si>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</si>
  <si>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</si>
  <si>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</si>
  <si>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</si>
  <si>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</si>
  <si>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</si>
  <si>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</si>
  <si>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</si>
  <si>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</si>
  <si>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</si>
  <si>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</si>
  <si>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</si>
  <si>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</si>
  <si>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</si>
  <si>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</si>
  <si>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</si>
  <si>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</si>
  <si>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</si>
  <si>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</si>
  <si>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</si>
  <si>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</si>
  <si>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</si>
  <si>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</si>
  <si>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</si>
  <si>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</si>
  <si>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</si>
  <si>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</si>
  <si>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</si>
  <si>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</si>
  <si>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</si>
  <si>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</si>
  <si>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</si>
  <si>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</si>
  <si>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</si>
  <si>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</si>
  <si>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</si>
  <si>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</si>
  <si>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</si>
  <si>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</si>
  <si>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</si>
  <si>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</si>
  <si>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</si>
  <si>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</si>
  <si>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</si>
  <si>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</si>
  <si>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</si>
  <si>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</si>
  <si>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</si>
  <si>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</si>
  <si>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</si>
  <si>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</si>
  <si>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</si>
  <si>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</si>
  <si>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</si>
  <si>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</si>
  <si>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</si>
  <si>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</si>
  <si>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</si>
  <si>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</si>
  <si>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</si>
  <si>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</si>
  <si>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</si>
  <si>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</si>
  <si>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</si>
  <si>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</si>
  <si>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</si>
  <si>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</si>
  <si>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</si>
  <si>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</si>
  <si>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</si>
  <si>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</si>
  <si>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</si>
  <si>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</si>
  <si>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</si>
  <si>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</si>
  <si>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</si>
  <si>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</si>
  <si>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</si>
  <si>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</si>
  <si>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</si>
  <si>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</si>
  <si>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</si>
  <si>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</si>
  <si>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</si>
  <si>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</si>
  <si>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</si>
  <si>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</si>
  <si>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</si>
  <si>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</si>
  <si>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</si>
  <si>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</si>
  <si>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</si>
  <si>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</si>
  <si>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</si>
  <si>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</si>
  <si>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</si>
  <si>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</si>
  <si>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</si>
  <si>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</si>
  <si>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</si>
  <si>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</si>
  <si>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</si>
  <si>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</si>
  <si>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</si>
  <si>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</si>
  <si>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</si>
  <si>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</si>
  <si>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</si>
  <si>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</si>
  <si>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</si>
  <si>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</si>
  <si>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</si>
  <si>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</si>
  <si>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</si>
  <si>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</si>
  <si>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</si>
  <si>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</si>
  <si>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</si>
  <si>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</si>
  <si>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</si>
  <si>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</si>
  <si>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</si>
  <si>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</si>
  <si>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</si>
  <si>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</si>
  <si>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</si>
  <si>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</si>
  <si>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</si>
  <si>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</si>
  <si>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</si>
  <si>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</si>
  <si>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</si>
  <si>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</si>
  <si>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</si>
  <si>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</si>
  <si>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</si>
  <si>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</si>
  <si>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</si>
  <si>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</si>
  <si>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</si>
  <si>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</si>
  <si>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</si>
  <si>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</si>
  <si>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</si>
  <si>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</si>
  <si>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</si>
  <si>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</si>
  <si>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</si>
  <si>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</si>
  <si>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</si>
  <si>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</si>
  <si>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</si>
  <si>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</si>
  <si>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</si>
  <si>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</si>
  <si>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</si>
  <si>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</si>
  <si>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</si>
  <si>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</si>
  <si>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</si>
  <si>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</si>
  <si>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</si>
  <si>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</si>
  <si>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</si>
  <si>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</si>
  <si>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</si>
  <si>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</si>
  <si>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</si>
  <si>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</si>
  <si>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</si>
  <si>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</si>
  <si>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</si>
  <si>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</si>
  <si>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</si>
  <si>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</si>
  <si>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</si>
  <si>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</si>
  <si>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</si>
  <si>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</si>
  <si>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</si>
  <si>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</si>
  <si>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</si>
  <si>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</si>
  <si>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</si>
  <si>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</si>
  <si>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</si>
  <si>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</si>
  <si>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</si>
  <si>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</si>
  <si>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</si>
  <si>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</si>
  <si>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</si>
  <si>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</si>
  <si>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</si>
  <si>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</si>
  <si>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</si>
  <si>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</si>
  <si>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</si>
  <si>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</si>
  <si>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</si>
  <si>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</si>
  <si>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</si>
  <si>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</si>
  <si>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</si>
  <si>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</si>
  <si>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</si>
  <si>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</si>
  <si>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</si>
  <si>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</si>
  <si>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</si>
  <si>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</si>
  <si>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</si>
  <si>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</si>
  <si>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</si>
  <si>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</si>
  <si>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</si>
  <si>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</si>
  <si>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</si>
  <si>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</si>
  <si>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</si>
  <si>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</si>
  <si>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</si>
  <si>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</si>
  <si>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</si>
  <si>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</si>
  <si>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</si>
  <si>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</si>
  <si>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</si>
  <si>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</si>
  <si>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</si>
  <si>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</si>
  <si>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</si>
  <si>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</si>
  <si>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</si>
  <si>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</si>
  <si>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</si>
  <si>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</si>
  <si>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</si>
  <si>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</si>
  <si>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</si>
  <si>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</si>
  <si>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</si>
  <si>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</si>
  <si>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</si>
  <si>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</si>
  <si>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</si>
  <si>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</si>
  <si>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</si>
  <si>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</si>
  <si>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</si>
  <si>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</si>
  <si>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</si>
  <si>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</si>
  <si>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</si>
  <si>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</si>
  <si>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</si>
  <si>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</si>
  <si>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</si>
  <si>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</si>
  <si>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</si>
  <si>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</si>
  <si>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</si>
  <si>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</si>
  <si>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</si>
  <si>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</si>
  <si>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</si>
  <si>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</si>
  <si>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</si>
  <si>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</si>
  <si>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</si>
  <si>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</si>
  <si>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</si>
  <si>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</si>
  <si>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</si>
  <si>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</si>
  <si>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</si>
  <si>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</si>
  <si>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</si>
  <si>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</si>
  <si>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</si>
  <si>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</si>
  <si>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</si>
  <si>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</si>
  <si>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</si>
  <si>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</si>
  <si>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</si>
  <si>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</si>
  <si>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</si>
  <si>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</si>
  <si>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</si>
  <si>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</si>
  <si>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</si>
  <si>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</si>
  <si>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</si>
  <si>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</si>
  <si>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</si>
  <si>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</si>
  <si>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</si>
  <si>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</si>
  <si>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</si>
  <si>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</si>
  <si>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</si>
  <si>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</si>
  <si>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</si>
  <si>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</si>
  <si>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</si>
  <si>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</si>
  <si>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</si>
  <si>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</si>
  <si>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</si>
  <si>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</si>
  <si>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</si>
  <si>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</si>
  <si>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</si>
  <si>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</si>
  <si>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</si>
  <si>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</si>
  <si>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</si>
  <si>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</si>
  <si>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</si>
  <si>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</si>
  <si>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</si>
  <si>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</si>
  <si>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</si>
  <si>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</si>
  <si>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</si>
  <si>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</si>
  <si>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</si>
  <si>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</si>
  <si>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</si>
  <si>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</si>
  <si>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</si>
  <si>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</si>
  <si>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</si>
  <si>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</si>
  <si>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</si>
  <si>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</si>
  <si>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</si>
  <si>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</si>
  <si>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</si>
  <si>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</si>
  <si>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</si>
  <si>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</si>
  <si>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</si>
  <si>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</si>
  <si>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</si>
  <si>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</si>
  <si>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</si>
  <si>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</si>
  <si>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</si>
  <si>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</si>
  <si>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</si>
  <si>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</si>
  <si>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</si>
  <si>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</si>
  <si>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</si>
  <si>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</si>
  <si>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</si>
  <si>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</si>
  <si>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</si>
  <si>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</si>
  <si>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</si>
  <si>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</si>
  <si>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</si>
  <si>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</si>
  <si>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</si>
  <si>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</si>
  <si>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</si>
  <si>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</si>
  <si>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</si>
  <si>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</si>
  <si>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</si>
  <si>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</si>
  <si>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</si>
  <si>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</si>
  <si>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</si>
  <si>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</si>
  <si>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</si>
  <si>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</si>
  <si>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</si>
  <si>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</si>
  <si>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</si>
  <si>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</si>
  <si>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</si>
  <si>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</si>
  <si>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</si>
  <si>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</si>
  <si>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</si>
  <si>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</si>
  <si>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</si>
  <si>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</si>
  <si>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</si>
  <si>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</si>
  <si>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</si>
  <si>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</si>
  <si>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</si>
  <si>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</si>
  <si>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</si>
  <si>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</si>
  <si>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</si>
  <si>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</si>
  <si>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</si>
  <si>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</si>
  <si>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</si>
  <si>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</si>
  <si>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</si>
  <si>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</si>
  <si>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</si>
  <si>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</si>
  <si>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</si>
  <si>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</si>
  <si>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</si>
  <si>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</si>
  <si>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</si>
  <si>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</si>
  <si>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</si>
  <si>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</si>
  <si>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</si>
  <si>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</si>
  <si>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</si>
  <si>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</si>
  <si>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</si>
  <si>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</si>
  <si>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</si>
  <si>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</si>
  <si>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</si>
  <si>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</si>
  <si>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</si>
  <si>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</si>
  <si>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</si>
  <si>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</si>
  <si>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</si>
  <si>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</si>
  <si>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</si>
  <si>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</si>
  <si>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</si>
  <si>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</si>
  <si>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</si>
  <si>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</si>
  <si>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</si>
  <si>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</si>
  <si>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</si>
  <si>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</si>
  <si>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</si>
  <si>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</si>
  <si>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</si>
  <si>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</si>
  <si>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</si>
  <si>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</si>
  <si>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</si>
  <si>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</si>
  <si>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</si>
  <si>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</si>
  <si>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</si>
  <si>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</si>
  <si>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</si>
  <si>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</si>
  <si>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</si>
  <si>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</si>
  <si>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</si>
  <si>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</si>
  <si>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</si>
  <si>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</si>
  <si>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</si>
  <si>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</si>
  <si>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</si>
  <si>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</si>
  <si>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</si>
  <si>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</si>
  <si>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</si>
  <si>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</si>
  <si>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</si>
  <si>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</si>
  <si>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</si>
  <si>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</si>
  <si>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</si>
  <si>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</si>
  <si>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</si>
  <si>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</si>
  <si>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</si>
  <si>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</si>
  <si>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</si>
  <si>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</si>
  <si>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</si>
  <si>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</si>
  <si>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</si>
  <si>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</si>
  <si>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</si>
  <si>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</si>
  <si>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</si>
  <si>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</si>
  <si>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</si>
  <si>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</si>
  <si>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</si>
  <si>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</si>
  <si>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</si>
  <si>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</si>
  <si>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</si>
  <si>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</si>
  <si>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</si>
  <si>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</si>
  <si>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</si>
  <si>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</si>
  <si>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</si>
  <si>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</si>
  <si>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</si>
  <si>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</si>
  <si>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</si>
  <si>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</si>
  <si>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</si>
  <si>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</si>
  <si>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</si>
  <si>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</si>
  <si>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</si>
  <si>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</si>
  <si>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</si>
  <si>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</si>
  <si>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</si>
  <si>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</si>
  <si>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</si>
  <si>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</si>
  <si>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</si>
  <si>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</si>
  <si>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</si>
  <si>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</si>
  <si>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</si>
  <si>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</si>
  <si>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</si>
  <si>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</si>
  <si>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</si>
  <si>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</si>
  <si>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</si>
  <si>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</si>
  <si>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</si>
  <si>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</si>
  <si>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</si>
  <si>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</si>
  <si>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</si>
  <si>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</si>
  <si>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</si>
  <si>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</si>
  <si>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</si>
  <si>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</si>
  <si>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</si>
  <si>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</si>
  <si>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</si>
  <si>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</si>
  <si>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</si>
  <si>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</si>
  <si>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</si>
  <si>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</si>
  <si>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</si>
  <si>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</si>
  <si>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</si>
  <si>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</si>
  <si>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</si>
  <si>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</si>
  <si>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</si>
  <si>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</si>
  <si>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</si>
  <si>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</si>
  <si>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</si>
  <si>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</si>
  <si>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</si>
  <si>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</si>
  <si>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</si>
  <si>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</si>
  <si>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</si>
  <si>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</si>
  <si>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</si>
  <si>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</si>
  <si>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</si>
  <si>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</si>
  <si>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</si>
  <si>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</si>
  <si>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</si>
  <si>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</si>
  <si>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</si>
  <si>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</si>
  <si>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</si>
  <si>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</si>
  <si>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</si>
  <si>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</si>
  <si>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</si>
  <si>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</si>
  <si>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</si>
  <si>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</si>
  <si>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</si>
  <si>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</si>
  <si>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</si>
  <si>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</si>
  <si>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</si>
  <si>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</si>
  <si>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</si>
  <si>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</si>
  <si>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</si>
  <si>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</si>
  <si>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</si>
  <si>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</si>
  <si>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</si>
  <si>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</si>
  <si>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</si>
  <si>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</si>
  <si>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</si>
  <si>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</si>
  <si>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</si>
  <si>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</si>
  <si>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</si>
  <si>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</si>
  <si>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</si>
  <si>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</si>
  <si>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</si>
  <si>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</si>
  <si>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</si>
  <si>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</si>
  <si>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</si>
  <si>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</si>
  <si>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</si>
  <si>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</si>
  <si>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</si>
  <si>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</si>
  <si>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</si>
  <si>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</si>
  <si>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</si>
  <si>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</si>
  <si>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</si>
  <si>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</si>
  <si>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</si>
  <si>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</si>
  <si>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</si>
  <si>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</si>
  <si>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</si>
  <si>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</si>
  <si>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</si>
  <si>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</si>
  <si>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</si>
  <si>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</si>
  <si>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</si>
  <si>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</si>
  <si>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</si>
  <si>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</si>
  <si>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</si>
  <si>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</si>
  <si>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</si>
  <si>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</si>
  <si>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</si>
  <si>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</si>
  <si>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</si>
  <si>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</si>
  <si>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</si>
  <si>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</si>
  <si>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</si>
  <si>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</si>
  <si>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</si>
  <si>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</si>
  <si>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</si>
  <si>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</si>
  <si>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</si>
  <si>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</si>
  <si>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</si>
  <si>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</si>
  <si>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</si>
  <si>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</si>
  <si>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</si>
  <si>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</si>
  <si>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</si>
  <si>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</si>
  <si>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</si>
  <si>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</si>
  <si>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</si>
  <si>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</si>
  <si>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</si>
  <si>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</si>
  <si>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</si>
  <si>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</si>
  <si>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</si>
  <si>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</si>
  <si>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</si>
  <si>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</si>
  <si>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</si>
  <si>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</si>
  <si>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</si>
  <si>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</si>
  <si>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</si>
  <si>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</si>
  <si>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</si>
  <si>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</si>
  <si>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</si>
  <si>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</si>
  <si>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</si>
  <si>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</si>
  <si>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</si>
  <si>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</si>
  <si>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</si>
  <si>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</si>
  <si>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</si>
  <si>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</si>
  <si>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</si>
  <si>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</si>
  <si>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</si>
  <si>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</si>
  <si>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</si>
  <si>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</si>
  <si>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</si>
  <si>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</si>
  <si>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</si>
  <si>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</si>
  <si>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</si>
  <si>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</si>
  <si>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</si>
  <si>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</si>
  <si>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</si>
  <si>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</si>
  <si>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</si>
  <si>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</si>
  <si>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</si>
  <si>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</si>
  <si>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</si>
  <si>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</si>
  <si>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</si>
  <si>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</si>
  <si>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</si>
  <si>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</si>
  <si>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</si>
  <si>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</si>
  <si>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</si>
  <si>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</si>
  <si>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</si>
  <si>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</si>
  <si>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</si>
  <si>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</si>
  <si>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</si>
  <si>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</si>
  <si>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</si>
  <si>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</si>
  <si>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</si>
  <si>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</si>
  <si>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</si>
  <si>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</si>
  <si>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</si>
  <si>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</si>
  <si>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</si>
  <si>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</si>
  <si>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</si>
  <si>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</si>
  <si>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</si>
  <si>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</si>
  <si>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</si>
  <si>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</si>
  <si>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</si>
  <si>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</si>
  <si>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</si>
  <si>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</si>
  <si>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</si>
  <si>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</si>
  <si>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</si>
  <si>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</si>
  <si>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</si>
  <si>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</si>
  <si>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</si>
  <si>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</si>
  <si>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</si>
  <si>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</si>
  <si>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</si>
  <si>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</si>
  <si>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</si>
  <si>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</si>
  <si>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</si>
  <si>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</si>
  <si>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</si>
  <si>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</si>
  <si>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</si>
  <si>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</si>
  <si>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</si>
  <si>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</si>
  <si>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</si>
  <si>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</si>
  <si>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</si>
  <si>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</si>
  <si>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</si>
  <si>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</si>
  <si>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</si>
  <si>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</si>
  <si>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</si>
  <si>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</si>
  <si>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</si>
  <si>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</si>
  <si>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</si>
  <si>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</si>
  <si>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</si>
  <si>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</si>
  <si>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</si>
  <si>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</si>
  <si>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</si>
  <si>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</si>
  <si>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</si>
  <si>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</si>
  <si>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</si>
  <si>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</si>
  <si>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</si>
  <si>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</si>
  <si>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</si>
  <si>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</si>
  <si>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</si>
  <si>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</si>
  <si>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</si>
  <si>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</si>
  <si>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</si>
  <si>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</si>
  <si>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</si>
  <si>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</si>
  <si>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</si>
  <si>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</si>
  <si>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</si>
  <si>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</si>
  <si>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</si>
  <si>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</si>
  <si>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</si>
  <si>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</si>
  <si>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</si>
  <si>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</si>
  <si>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</si>
  <si>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</si>
  <si>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</si>
  <si>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</si>
  <si>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</si>
  <si>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</si>
  <si>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</si>
  <si>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</si>
  <si>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</si>
  <si>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</si>
  <si>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</si>
  <si>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</si>
  <si>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</si>
  <si>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</si>
  <si>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</si>
  <si>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</si>
  <si>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</si>
  <si>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</si>
  <si>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</si>
  <si>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</si>
  <si>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</si>
  <si>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</si>
  <si>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</si>
  <si>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</si>
  <si>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</si>
  <si>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</si>
  <si>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</si>
  <si>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</si>
  <si>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</si>
  <si>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</si>
  <si>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</si>
  <si>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</si>
  <si>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</si>
  <si>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</si>
  <si>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</si>
  <si>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</si>
  <si>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</si>
  <si>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</si>
  <si>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</si>
  <si>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</si>
  <si>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</si>
  <si>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</si>
  <si>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</si>
  <si>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</si>
  <si>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</si>
  <si>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</si>
  <si>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</si>
  <si>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</si>
  <si>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</si>
  <si>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</si>
  <si>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</si>
  <si>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</si>
  <si>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</si>
  <si>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</si>
  <si>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</si>
  <si>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</si>
  <si>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</si>
  <si>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</si>
  <si>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</si>
  <si>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</si>
  <si>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</si>
  <si>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</si>
  <si>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</si>
  <si>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</si>
  <si>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</si>
  <si>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</si>
  <si>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</si>
  <si>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</si>
  <si>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</si>
  <si>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</si>
  <si>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</si>
  <si>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</si>
  <si>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</si>
  <si>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</si>
  <si>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</si>
  <si>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</si>
  <si>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</si>
  <si>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</si>
  <si>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</si>
  <si>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</si>
  <si>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</si>
  <si>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</si>
  <si>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</si>
  <si>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</si>
  <si>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</si>
  <si>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</si>
  <si>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</si>
  <si>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</si>
  <si>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</si>
  <si>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</si>
  <si>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</si>
  <si>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</si>
  <si>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</si>
  <si>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</si>
  <si>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</si>
  <si>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</si>
  <si>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</si>
  <si>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</si>
  <si>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</si>
  <si>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</si>
  <si>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</si>
  <si>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</si>
  <si>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</si>
  <si>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</si>
  <si>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</si>
  <si>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</si>
  <si>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</si>
  <si>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</si>
  <si>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</si>
  <si>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</si>
  <si>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</si>
  <si>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</si>
  <si>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</si>
  <si>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</si>
  <si>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</si>
  <si>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</si>
  <si>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</si>
  <si>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</si>
  <si>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</si>
  <si>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</si>
  <si>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</si>
  <si>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</si>
  <si>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</si>
  <si>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</si>
  <si>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</si>
  <si>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</si>
  <si>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</si>
  <si>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</si>
  <si>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</si>
  <si>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</si>
  <si>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</si>
  <si>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</si>
  <si>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</si>
  <si>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</si>
  <si>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</si>
  <si>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</si>
  <si>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</si>
  <si>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</si>
  <si>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</si>
  <si>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</si>
  <si>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</si>
  <si>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</si>
  <si>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</si>
  <si>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</si>
  <si>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</si>
  <si>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</si>
  <si>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</si>
  <si>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</si>
  <si>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</si>
  <si>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</si>
  <si>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</si>
  <si>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</si>
  <si>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</si>
  <si>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</si>
  <si>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</si>
  <si>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</si>
  <si>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</si>
  <si>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</si>
  <si>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</si>
  <si>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</si>
  <si>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</si>
  <si>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</si>
  <si>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</si>
  <si>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</si>
  <si>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</si>
  <si>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</si>
  <si>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</si>
  <si>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</si>
  <si>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</si>
  <si>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</si>
  <si>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</si>
  <si>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</si>
  <si>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</si>
  <si>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</si>
  <si>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</si>
  <si>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</si>
  <si>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</si>
  <si>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</si>
  <si>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</si>
  <si>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</si>
  <si>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</si>
  <si>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</si>
  <si>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</si>
  <si>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</si>
  <si>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</si>
  <si>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</si>
  <si>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</si>
  <si>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</si>
  <si>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</si>
  <si>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</si>
  <si>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</si>
  <si>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</si>
  <si>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</si>
  <si>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</si>
  <si>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</si>
  <si>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</si>
  <si>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</si>
  <si>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</si>
  <si>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</si>
  <si>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</si>
  <si>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</si>
  <si>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</si>
  <si>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</si>
  <si>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</si>
  <si>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</si>
  <si>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</si>
  <si>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</si>
  <si>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</si>
  <si>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</si>
  <si>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</si>
  <si>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</si>
  <si>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</si>
  <si>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</si>
  <si>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</si>
  <si>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</si>
  <si>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</si>
  <si>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</si>
  <si>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</si>
  <si>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</si>
  <si>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</si>
  <si>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</si>
  <si>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</si>
  <si>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</si>
  <si>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</si>
  <si>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</si>
  <si>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</si>
  <si>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</si>
  <si>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</si>
  <si>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</si>
  <si>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</si>
  <si>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</si>
  <si>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</si>
  <si>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</si>
  <si>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</si>
  <si>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</si>
  <si>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</si>
  <si>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</si>
  <si>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</si>
  <si>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</si>
  <si>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</si>
  <si>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</si>
  <si>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</si>
  <si>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</si>
  <si>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</si>
  <si>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</si>
  <si>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</si>
  <si>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</si>
  <si>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</si>
  <si>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</si>
  <si>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</si>
  <si>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</si>
  <si>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</si>
  <si>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</si>
  <si>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</si>
  <si>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</si>
  <si>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</si>
  <si>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</si>
  <si>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</si>
  <si>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</si>
  <si>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</si>
  <si>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</si>
  <si>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</si>
  <si>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</si>
  <si>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</si>
  <si>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</si>
  <si>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</si>
  <si>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</si>
  <si>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</si>
  <si>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</si>
  <si>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</si>
  <si>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</si>
  <si>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</si>
  <si>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</si>
  <si>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</si>
  <si>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</si>
  <si>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</si>
  <si>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</si>
  <si>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</si>
  <si>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</si>
  <si>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</si>
  <si>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</si>
  <si>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</si>
  <si>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</si>
  <si>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</si>
  <si>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</si>
  <si>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</si>
  <si>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</si>
  <si>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</si>
  <si>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</si>
  <si>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</si>
  <si>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</si>
  <si>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</si>
  <si>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</si>
  <si>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</si>
  <si>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</si>
  <si>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</si>
  <si>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</si>
  <si>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</si>
  <si>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</si>
  <si>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</si>
  <si>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</si>
  <si>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</si>
  <si>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</si>
  <si>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</si>
  <si>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</si>
  <si>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</si>
  <si>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</si>
  <si>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</si>
  <si>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</si>
  <si>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</si>
  <si>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</si>
  <si>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</si>
  <si>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</si>
  <si>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</si>
  <si>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</si>
  <si>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</si>
  <si>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</si>
  <si>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</si>
  <si>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</si>
  <si>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</si>
  <si>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</si>
  <si>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</si>
  <si>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</si>
  <si>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</si>
  <si>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</si>
  <si>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</si>
  <si>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</si>
  <si>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</si>
  <si>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</si>
  <si>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</si>
  <si>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</si>
  <si>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</si>
  <si>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</si>
  <si>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</si>
  <si>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</si>
  <si>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</si>
  <si>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</si>
  <si>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</si>
  <si>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</si>
  <si>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</si>
  <si>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</si>
  <si>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</si>
  <si>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</si>
  <si>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</si>
  <si>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</si>
  <si>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</si>
  <si>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</si>
  <si>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</si>
  <si>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</si>
  <si>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</si>
  <si>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</si>
  <si>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</si>
  <si>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</si>
  <si>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</si>
  <si>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</si>
  <si>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</si>
  <si>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</si>
  <si>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</si>
  <si>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</si>
  <si>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</si>
  <si>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</si>
  <si>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</si>
  <si>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</si>
  <si>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</si>
  <si>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</si>
  <si>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</si>
  <si>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</si>
  <si>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</si>
  <si>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</si>
  <si>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</si>
  <si>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</si>
  <si>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</si>
  <si>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</si>
  <si>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</si>
  <si>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</si>
  <si>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</si>
  <si>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</si>
  <si>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</si>
  <si>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</si>
  <si>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</si>
  <si>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</si>
  <si>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</si>
  <si>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</si>
  <si>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</si>
  <si>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</si>
  <si>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</si>
  <si>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</si>
  <si>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</si>
  <si>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</si>
  <si>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</si>
  <si>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</si>
  <si>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</si>
  <si>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</si>
  <si>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</si>
  <si>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</si>
  <si>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</si>
  <si>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</si>
  <si>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</si>
  <si>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</si>
  <si>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</si>
  <si>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</si>
  <si>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</si>
  <si>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</si>
  <si>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</si>
  <si>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</si>
  <si>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</si>
  <si>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</si>
  <si>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</si>
  <si>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</si>
  <si>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</si>
  <si>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</si>
  <si>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</si>
  <si>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</si>
  <si>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</si>
  <si>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</si>
  <si>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</si>
  <si>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</si>
  <si>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</si>
  <si>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</si>
  <si>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</si>
  <si>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</si>
  <si>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</si>
  <si>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</si>
  <si>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</si>
  <si>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</si>
  <si>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</si>
  <si>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</si>
  <si>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</si>
  <si>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</si>
  <si>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</si>
  <si>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</si>
  <si>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</si>
  <si>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</si>
  <si>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</si>
  <si>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</si>
  <si>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</si>
  <si>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</si>
  <si>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</si>
  <si>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</si>
  <si>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</si>
  <si>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</si>
  <si>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</si>
  <si>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</si>
  <si>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</si>
  <si>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</si>
  <si>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</si>
  <si>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</si>
  <si>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</si>
  <si>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</si>
  <si>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</si>
  <si>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</si>
  <si>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</si>
  <si>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</si>
  <si>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</si>
  <si>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</si>
  <si>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</si>
  <si>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</si>
  <si>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</si>
  <si>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</si>
  <si>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</si>
  <si>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</si>
  <si>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</si>
  <si>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</si>
  <si>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</si>
  <si>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</si>
  <si>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</si>
  <si>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</si>
  <si>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</si>
  <si>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</si>
  <si>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</si>
  <si>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</si>
  <si>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</si>
  <si>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</si>
  <si>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</si>
  <si>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</si>
  <si>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</si>
  <si>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</si>
  <si>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</si>
  <si>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</si>
  <si>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</si>
  <si>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</si>
  <si>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</si>
  <si>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</si>
  <si>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</si>
  <si>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</si>
  <si>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</si>
  <si>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</si>
  <si>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</si>
  <si>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</si>
  <si>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</si>
  <si>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</si>
  <si>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</si>
  <si>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</si>
  <si>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</si>
  <si>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</si>
  <si>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</si>
  <si>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</si>
  <si>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</si>
  <si>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</si>
  <si>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</si>
  <si>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</si>
  <si>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</si>
  <si>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</si>
  <si>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</si>
  <si>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</si>
  <si>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</si>
  <si>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</si>
  <si>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</si>
  <si>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</si>
  <si>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</si>
  <si>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</si>
  <si>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</si>
  <si>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</si>
  <si>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</si>
  <si>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</si>
  <si>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</si>
  <si>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</si>
  <si>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</si>
  <si>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</si>
  <si>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</si>
  <si>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</si>
  <si>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</si>
  <si>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</si>
  <si>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</si>
  <si>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</si>
  <si>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</si>
  <si>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</si>
  <si>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</si>
  <si>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</si>
  <si>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</si>
  <si>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</si>
  <si>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</si>
  <si>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</si>
  <si>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</si>
  <si>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</si>
  <si>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</si>
  <si>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</si>
  <si>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</si>
  <si>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</si>
  <si>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</si>
  <si>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</si>
  <si>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</si>
  <si>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</si>
  <si>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</si>
  <si>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</si>
  <si>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</si>
  <si>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</si>
  <si>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</si>
  <si>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</si>
  <si>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</si>
  <si>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</si>
  <si>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</si>
  <si>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</si>
  <si>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</si>
  <si>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</si>
  <si>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</si>
  <si>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</si>
  <si>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</si>
  <si>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</si>
  <si>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</si>
  <si>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</si>
  <si>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</si>
  <si>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</si>
  <si>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</si>
  <si>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</si>
  <si>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</si>
  <si>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</si>
  <si>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</si>
  <si>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</si>
  <si>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</si>
  <si>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</si>
  <si>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</si>
  <si>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</si>
  <si>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</si>
  <si>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</si>
  <si>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</si>
  <si>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</si>
  <si>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</si>
  <si>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</si>
  <si>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</si>
  <si>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</si>
  <si>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</si>
  <si>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</si>
  <si>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</si>
  <si>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</si>
  <si>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</si>
  <si>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</si>
  <si>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</si>
  <si>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</si>
  <si>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</si>
  <si>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</si>
  <si>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</si>
  <si>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</si>
  <si>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</si>
  <si>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</si>
  <si>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</si>
  <si>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</si>
  <si>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</si>
  <si>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</si>
  <si>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</si>
  <si>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</si>
  <si>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</si>
  <si>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</si>
  <si>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</si>
  <si>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</si>
  <si>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</si>
  <si>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</si>
  <si>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</si>
  <si>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</si>
  <si>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</si>
  <si>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</si>
  <si>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</si>
  <si>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</si>
  <si>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</si>
  <si>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</si>
  <si>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</si>
  <si>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</si>
  <si>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</si>
  <si>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</si>
  <si>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</si>
  <si>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</si>
  <si>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</si>
  <si>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</si>
  <si>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</si>
  <si>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</si>
  <si>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</si>
  <si>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</si>
  <si>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</si>
  <si>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</si>
  <si>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</si>
  <si>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</si>
  <si>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</si>
  <si>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</si>
  <si>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</si>
  <si>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</si>
  <si>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</si>
  <si>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</si>
  <si>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</si>
  <si>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</si>
  <si>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</si>
  <si>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</si>
  <si>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</si>
  <si>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</si>
  <si>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</si>
  <si>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</si>
  <si>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</si>
  <si>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</si>
  <si>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</si>
  <si>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</si>
  <si>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</si>
  <si>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</si>
  <si>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</si>
  <si>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</si>
  <si>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</si>
  <si>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</si>
  <si>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</si>
  <si>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</si>
  <si>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</si>
  <si>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</si>
  <si>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</si>
  <si>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</si>
  <si>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</si>
  <si>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</si>
  <si>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</si>
  <si>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</si>
  <si>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</si>
  <si>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</si>
  <si>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</si>
  <si>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</si>
  <si>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</si>
  <si>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</si>
  <si>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</si>
  <si>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</si>
  <si>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</si>
  <si>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</si>
  <si>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</si>
  <si>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</si>
  <si>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</si>
  <si>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</si>
  <si>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</si>
  <si>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</si>
  <si>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</si>
  <si>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</si>
  <si>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</si>
  <si>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</si>
  <si>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</si>
  <si>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</si>
  <si>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</si>
  <si>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</si>
  <si>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</si>
  <si>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</si>
  <si>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</si>
  <si>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</si>
  <si>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</si>
  <si>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</si>
  <si>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</si>
  <si>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</si>
  <si>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</si>
  <si>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</si>
  <si>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</si>
  <si>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</si>
  <si>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</si>
  <si>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</si>
  <si>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</si>
  <si>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</si>
  <si>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</si>
  <si>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</si>
  <si>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</si>
  <si>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</si>
  <si>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</si>
  <si>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</si>
  <si>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</si>
  <si>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</si>
  <si>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</si>
  <si>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</si>
  <si>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</si>
  <si>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</si>
  <si>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</si>
  <si>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</si>
  <si>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</si>
  <si>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</si>
  <si>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</si>
  <si>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</si>
  <si>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</si>
  <si>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</si>
  <si>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</si>
  <si>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</si>
  <si>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</si>
  <si>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</si>
  <si>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</si>
  <si>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</si>
  <si>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</si>
  <si>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</si>
  <si>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</si>
  <si>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</si>
  <si>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</si>
  <si>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</si>
  <si>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</si>
  <si>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</si>
  <si>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</si>
  <si>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</si>
  <si>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</si>
  <si>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</si>
  <si>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</si>
  <si>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</si>
  <si>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</si>
  <si>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</si>
  <si>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</si>
  <si>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</si>
  <si>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</si>
  <si>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</si>
  <si>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</si>
  <si>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</si>
  <si>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</si>
  <si>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</si>
  <si>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</si>
  <si>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</si>
  <si>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</si>
  <si>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</si>
  <si>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</si>
  <si>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</si>
  <si>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</si>
  <si>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</si>
  <si>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</si>
  <si>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</si>
  <si>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</si>
  <si>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</si>
  <si>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</si>
  <si>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</si>
  <si>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</si>
  <si>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</si>
  <si>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</si>
  <si>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</si>
  <si>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</si>
  <si>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</si>
  <si>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</si>
  <si>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</si>
  <si>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</si>
  <si>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</si>
  <si>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</si>
  <si>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</si>
  <si>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</si>
  <si>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</si>
  <si>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</si>
  <si>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</si>
  <si>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</si>
  <si>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</si>
  <si>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</si>
  <si>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</si>
  <si>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</si>
  <si>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</si>
  <si>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</si>
  <si>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</si>
  <si>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</si>
  <si>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</si>
  <si>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</si>
  <si>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</si>
  <si>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</si>
  <si>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</si>
  <si>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</si>
  <si>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</si>
  <si>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</si>
  <si>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</si>
  <si>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</si>
  <si>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</si>
  <si>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</si>
  <si>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</si>
  <si>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</si>
  <si>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</si>
  <si>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</si>
  <si>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</si>
  <si>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</si>
  <si>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</si>
  <si>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</si>
  <si>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</si>
  <si>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</si>
  <si>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</si>
  <si>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</si>
  <si>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</si>
  <si>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</si>
  <si>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</si>
  <si>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</si>
  <si>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</si>
  <si>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</si>
  <si>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</si>
  <si>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</si>
  <si>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</si>
  <si>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</si>
  <si>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</si>
  <si>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</si>
  <si>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</si>
  <si>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</si>
  <si>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</si>
  <si>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</si>
  <si>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</si>
  <si>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</si>
  <si>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</si>
  <si>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</si>
  <si>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</si>
  <si>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</si>
  <si>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</si>
  <si>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</si>
  <si>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</si>
  <si>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</si>
  <si>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</si>
  <si>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</si>
  <si>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</si>
  <si>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</si>
  <si>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</si>
  <si>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</si>
  <si>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</si>
  <si>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</si>
  <si>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</si>
  <si>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</si>
  <si>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</si>
  <si>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</si>
  <si>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</si>
  <si>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</si>
  <si>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</si>
  <si>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</si>
  <si>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</si>
  <si>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</si>
  <si>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</si>
  <si>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</si>
  <si>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</si>
  <si>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</si>
  <si>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</si>
  <si>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</si>
  <si>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</si>
  <si>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</si>
  <si>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</si>
  <si>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</si>
  <si>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</si>
  <si>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</si>
  <si>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</si>
  <si>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</si>
  <si>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</si>
  <si>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</si>
  <si>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</si>
  <si>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</si>
  <si>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</si>
  <si>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</si>
  <si>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</si>
  <si>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</si>
  <si>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</si>
  <si>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</si>
  <si>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</si>
  <si>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</si>
  <si>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</si>
  <si>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</si>
  <si>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</si>
  <si>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</si>
  <si>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</si>
  <si>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</si>
  <si>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</si>
  <si>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</si>
  <si>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</si>
  <si>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</si>
  <si>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</si>
  <si>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</si>
  <si>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</si>
  <si>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</si>
  <si>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</si>
  <si>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</si>
  <si>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</si>
  <si>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</si>
  <si>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</si>
  <si>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</si>
  <si>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</si>
  <si>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</si>
  <si>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</si>
  <si>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</si>
  <si>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</si>
  <si>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</si>
  <si>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</si>
  <si>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</si>
  <si>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</si>
  <si>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</si>
  <si>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</si>
  <si>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</si>
  <si>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</si>
  <si>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</si>
  <si>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</si>
  <si>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</si>
  <si>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</si>
  <si>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</si>
  <si>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</si>
  <si>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</si>
  <si>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</si>
  <si>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</si>
  <si>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</si>
  <si>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</si>
  <si>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</si>
  <si>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</si>
  <si>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</si>
  <si>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</si>
  <si>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</si>
  <si>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</si>
  <si>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</si>
  <si>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</si>
  <si>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</si>
  <si>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</si>
  <si>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</si>
  <si>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</si>
  <si>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</si>
  <si>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</si>
  <si>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</si>
  <si>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</si>
  <si>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</si>
  <si>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</si>
  <si>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</si>
  <si>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</si>
  <si>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</si>
  <si>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</si>
  <si>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</si>
  <si>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</si>
  <si>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</si>
  <si>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</si>
  <si>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</si>
  <si>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</si>
  <si>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</si>
  <si>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</si>
  <si>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</si>
  <si>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</si>
  <si>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</si>
  <si>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</si>
  <si>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</si>
  <si>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</si>
  <si>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</si>
  <si>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</si>
  <si>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</si>
  <si>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</si>
  <si>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</si>
  <si>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</si>
  <si>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</si>
  <si>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</si>
  <si>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</si>
  <si>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</si>
  <si>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</si>
  <si>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</si>
  <si>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</si>
  <si>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</si>
  <si>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</si>
  <si>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</si>
  <si>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</si>
  <si>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</si>
  <si>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</si>
  <si>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</si>
  <si>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</si>
  <si>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</si>
  <si>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</si>
  <si>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</si>
  <si>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</si>
  <si>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</si>
  <si>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</si>
  <si>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</si>
  <si>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</si>
  <si>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</si>
  <si>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</si>
  <si>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</si>
  <si>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</si>
  <si>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</si>
  <si>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</si>
  <si>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</si>
  <si>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</si>
  <si>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</si>
  <si>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</si>
  <si>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</si>
  <si>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</si>
  <si>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</si>
  <si>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</si>
  <si>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</si>
  <si>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</si>
  <si>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</si>
  <si>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</si>
  <si>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</si>
  <si>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</si>
  <si>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</si>
  <si>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</si>
  <si>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</si>
  <si>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</si>
  <si>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</si>
  <si>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</si>
  <si>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</si>
  <si>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</si>
  <si>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</si>
  <si>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</si>
  <si>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</si>
  <si>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</si>
  <si>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</si>
  <si>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</si>
  <si>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</si>
  <si>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</si>
  <si>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</si>
  <si>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</si>
  <si>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</si>
  <si>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</si>
  <si>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</si>
  <si>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</si>
  <si>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</si>
  <si>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</si>
  <si>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</si>
  <si>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</si>
  <si>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</si>
  <si>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</si>
  <si>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</si>
  <si>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</si>
  <si>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</si>
  <si>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</si>
  <si>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</si>
  <si>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</si>
  <si>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</si>
  <si>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</si>
  <si>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</si>
  <si>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</si>
  <si>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</si>
  <si>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</si>
  <si>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</si>
  <si>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</si>
  <si>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</si>
  <si>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</si>
  <si>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</si>
  <si>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</si>
  <si>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</si>
  <si>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</si>
  <si>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</si>
  <si>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</si>
  <si>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</si>
  <si>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</si>
  <si>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</si>
  <si>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</si>
  <si>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</si>
  <si>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</si>
  <si>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</si>
  <si>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</si>
  <si>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</si>
  <si>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</si>
  <si>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</si>
  <si>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</si>
  <si>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</si>
  <si>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</si>
  <si>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</si>
  <si>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</si>
  <si>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</si>
  <si>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</si>
  <si>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</si>
  <si>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</si>
  <si>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</si>
  <si>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</si>
  <si>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</si>
  <si>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</si>
  <si>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</si>
  <si>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</si>
  <si>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</si>
  <si>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</si>
  <si>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</si>
  <si>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</si>
  <si>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</si>
  <si>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</si>
  <si>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</si>
  <si>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</si>
  <si>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</si>
  <si>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</si>
  <si>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</si>
  <si>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</si>
  <si>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</si>
  <si>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</si>
  <si>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</si>
  <si>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</si>
  <si>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</si>
  <si>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</si>
  <si>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</si>
  <si>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</si>
  <si>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</si>
  <si>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</si>
  <si>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</si>
  <si>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</si>
  <si>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</si>
  <si>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</si>
  <si>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</si>
  <si>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</si>
  <si>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</si>
  <si>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</si>
  <si>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</si>
  <si>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</si>
  <si>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</si>
  <si>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</si>
  <si>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</si>
  <si>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</si>
  <si>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</si>
  <si>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</si>
  <si>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</si>
  <si>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</si>
  <si>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</si>
  <si>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</si>
  <si>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</si>
  <si>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</si>
  <si>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</si>
  <si>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</si>
  <si>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</si>
  <si>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</si>
  <si>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</si>
  <si>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</si>
  <si>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</si>
  <si>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</si>
  <si>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</si>
  <si>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</si>
  <si>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</si>
  <si>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</si>
  <si>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</si>
  <si>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</si>
  <si>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</si>
  <si>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</si>
  <si>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</si>
  <si>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</si>
  <si>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</si>
  <si>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</si>
  <si>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</si>
  <si>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</si>
  <si>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</si>
  <si>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</si>
  <si>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</si>
  <si>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</si>
  <si>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</si>
  <si>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</si>
  <si>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</si>
  <si>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</si>
  <si>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</si>
  <si>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</si>
  <si>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</si>
  <si>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</si>
  <si>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</si>
  <si>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</si>
  <si>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</si>
  <si>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</si>
  <si>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</si>
  <si>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</si>
  <si>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</si>
  <si>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</si>
  <si>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</si>
  <si>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</si>
  <si>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</si>
  <si>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</si>
  <si>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</si>
  <si>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</si>
  <si>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</si>
  <si>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</si>
  <si>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</si>
  <si>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</si>
  <si>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</si>
  <si>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</si>
  <si>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</si>
  <si>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</si>
  <si>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</si>
  <si>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</si>
  <si>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</si>
  <si>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</si>
  <si>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</si>
  <si>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</si>
  <si>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</si>
  <si>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</si>
  <si>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</si>
  <si>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</si>
  <si>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</si>
  <si>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</si>
  <si>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</si>
  <si>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</si>
  <si>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</si>
  <si>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</si>
  <si>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</si>
  <si>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</si>
  <si>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</si>
  <si>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</si>
  <si>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</si>
  <si>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</si>
  <si>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</si>
  <si>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</si>
  <si>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</si>
  <si>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</si>
  <si>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</si>
  <si>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</si>
  <si>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</si>
  <si>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</si>
  <si>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</si>
  <si>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</si>
  <si>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</si>
  <si>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</si>
  <si>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</si>
  <si>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</si>
  <si>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</si>
  <si>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</si>
  <si>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</si>
  <si>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</si>
  <si>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</si>
  <si>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</si>
  <si>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</si>
  <si>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</si>
  <si>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</si>
  <si>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</si>
  <si>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</si>
  <si>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</si>
  <si>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</si>
  <si>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</si>
  <si>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</si>
  <si>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</si>
  <si>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</si>
  <si>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</si>
  <si>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</si>
  <si>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</si>
  <si>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</si>
  <si>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</si>
  <si>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</si>
  <si>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</si>
  <si>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</si>
  <si>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</si>
  <si>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</si>
  <si>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</si>
  <si>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</si>
  <si>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</si>
  <si>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</si>
  <si>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</si>
  <si>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</si>
  <si>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</si>
  <si>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</si>
  <si>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</si>
  <si>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</si>
  <si>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</si>
  <si>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</si>
  <si>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</si>
  <si>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</si>
  <si>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</si>
  <si>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</si>
  <si>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</si>
  <si>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</si>
  <si>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</si>
  <si>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</si>
  <si>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</si>
  <si>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</si>
  <si>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</si>
  <si>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</si>
  <si>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</si>
  <si>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</si>
  <si>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</si>
  <si>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</si>
  <si>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</si>
  <si>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</si>
  <si>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</si>
  <si>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</si>
  <si>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</si>
  <si>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</si>
  <si>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</si>
  <si>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</si>
  <si>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</si>
  <si>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</si>
  <si>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</si>
  <si>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</si>
  <si>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</si>
  <si>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</si>
  <si>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</si>
  <si>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</si>
  <si>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</si>
  <si>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</si>
  <si>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</si>
  <si>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</si>
  <si>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</si>
  <si>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</si>
  <si>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</si>
  <si>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</si>
  <si>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</si>
  <si>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</si>
  <si>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</si>
  <si>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</si>
  <si>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</si>
  <si>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</si>
  <si>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</si>
  <si>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</si>
  <si>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</si>
  <si>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</si>
  <si>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</si>
  <si>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</si>
  <si>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</si>
  <si>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</si>
  <si>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</si>
  <si>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</si>
  <si>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</si>
  <si>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</si>
  <si>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</si>
  <si>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</si>
  <si>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</si>
  <si>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</si>
  <si>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</si>
  <si>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</si>
  <si>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</si>
  <si>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</si>
  <si>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</si>
  <si>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</si>
  <si>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</si>
  <si>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</si>
  <si>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</si>
  <si>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</si>
  <si>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</si>
  <si>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</si>
  <si>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</si>
  <si>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</si>
  <si>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</si>
  <si>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</si>
  <si>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</si>
  <si>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</si>
  <si>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</si>
  <si>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</si>
  <si>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</si>
  <si>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</si>
  <si>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</si>
  <si>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</si>
  <si>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</si>
  <si>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</si>
  <si>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</si>
  <si>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</si>
  <si>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</si>
  <si>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</si>
  <si>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</si>
  <si>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</si>
  <si>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</si>
  <si>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</si>
  <si>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</si>
  <si>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</si>
  <si>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</si>
  <si>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</si>
  <si>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</si>
  <si>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</si>
  <si>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</si>
  <si>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</si>
  <si>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</si>
  <si>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</si>
  <si>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</si>
  <si>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</si>
  <si>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</si>
  <si>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</si>
  <si>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</si>
  <si>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</si>
  <si>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</si>
  <si>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</si>
  <si>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</si>
  <si>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</si>
  <si>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</si>
  <si>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</si>
  <si>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</si>
  <si>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</si>
  <si>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</si>
  <si>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</si>
  <si>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</si>
  <si>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</si>
  <si>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</si>
  <si>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</si>
  <si>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</si>
  <si>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</si>
  <si>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</si>
  <si>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</si>
  <si>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</si>
  <si>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</si>
  <si>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</si>
  <si>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</si>
  <si>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</si>
  <si>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</si>
  <si>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</si>
  <si>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</si>
  <si>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</si>
  <si>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</si>
  <si>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</si>
  <si>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</si>
  <si>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</si>
  <si>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</si>
  <si>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</si>
  <si>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</si>
  <si>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</si>
  <si>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</si>
  <si>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</si>
  <si>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</si>
  <si>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</si>
  <si>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</si>
  <si>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</si>
  <si>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</si>
  <si>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</si>
  <si>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</si>
  <si>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</si>
  <si>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</si>
  <si>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</si>
  <si>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</si>
  <si>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</si>
  <si>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</si>
  <si>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</si>
  <si>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</si>
  <si>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</si>
  <si>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</si>
  <si>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</si>
  <si>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</si>
  <si>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</si>
  <si>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</si>
  <si>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</si>
  <si>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</si>
  <si>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</si>
  <si>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</si>
  <si>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</si>
  <si>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</si>
  <si>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</si>
  <si>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</si>
  <si>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</si>
  <si>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</si>
  <si>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</si>
  <si>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</si>
  <si>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</si>
  <si>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</si>
  <si>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</si>
  <si>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</si>
  <si>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</si>
  <si>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</si>
  <si>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</si>
  <si>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</si>
  <si>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</si>
  <si>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</si>
  <si>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</si>
  <si>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</si>
  <si>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</si>
  <si>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</si>
  <si>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</si>
  <si>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</si>
  <si>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</si>
  <si>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</si>
  <si>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</si>
  <si>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</si>
  <si>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</si>
  <si>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</si>
  <si>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</si>
  <si>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</si>
  <si>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</si>
  <si>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</si>
  <si>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</si>
  <si>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</si>
  <si>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</si>
  <si>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</si>
  <si>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</si>
  <si>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</si>
  <si>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</si>
  <si>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</si>
  <si>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</si>
  <si>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</si>
  <si>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</si>
  <si>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</si>
  <si>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</si>
  <si>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</si>
  <si>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</si>
  <si>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</si>
  <si>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</si>
  <si>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</si>
  <si>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</si>
  <si>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</si>
  <si>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</si>
  <si>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</si>
  <si>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</si>
  <si>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</si>
  <si>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</si>
  <si>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</si>
  <si>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</si>
  <si>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</si>
  <si>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</si>
  <si>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</si>
  <si>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</si>
  <si>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</si>
  <si>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</si>
  <si>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</si>
  <si>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</si>
  <si>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</si>
  <si>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</si>
  <si>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</si>
  <si>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</si>
  <si>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</si>
  <si>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</si>
  <si>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</si>
  <si>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</si>
  <si>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</si>
  <si>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</si>
  <si>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</si>
  <si>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</si>
  <si>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</si>
  <si>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</si>
  <si>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</si>
  <si>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</si>
  <si>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</si>
  <si>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</si>
  <si>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</si>
  <si>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</si>
  <si>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</si>
  <si>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</si>
  <si>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</si>
  <si>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</si>
  <si>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</si>
  <si>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</si>
  <si>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</si>
  <si>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</si>
  <si>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</si>
  <si>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</si>
  <si>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</si>
  <si>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</si>
  <si>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</si>
  <si>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</si>
  <si>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</si>
  <si>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</si>
  <si>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</si>
  <si>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</si>
  <si>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</si>
  <si>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</si>
  <si>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</si>
  <si>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</si>
  <si>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</si>
  <si>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</si>
  <si>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</si>
  <si>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</si>
  <si>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</si>
  <si>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</si>
  <si>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</si>
  <si>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</si>
  <si>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</si>
  <si>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</si>
  <si>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</si>
  <si>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</si>
  <si>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</si>
  <si>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</si>
  <si>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</si>
  <si>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</si>
  <si>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</si>
  <si>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</si>
  <si>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</si>
  <si>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</si>
  <si>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</si>
  <si>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</si>
  <si>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</si>
  <si>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</si>
  <si>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</si>
  <si>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</si>
  <si>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</si>
  <si>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</si>
  <si>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</si>
  <si>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</si>
  <si>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</si>
  <si>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</si>
  <si>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</si>
  <si>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</si>
  <si>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</si>
  <si>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</si>
  <si>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</si>
  <si>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</si>
  <si>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</si>
  <si>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</si>
  <si>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</si>
  <si>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</si>
  <si>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</si>
  <si>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</si>
  <si>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</si>
  <si>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</si>
  <si>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</si>
  <si>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</si>
  <si>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</si>
  <si>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</si>
  <si>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</si>
  <si>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</si>
  <si>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</si>
  <si>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</si>
  <si>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</si>
  <si>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</si>
  <si>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</si>
  <si>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</si>
  <si>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</si>
  <si>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</si>
  <si>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</si>
  <si>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</si>
  <si>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</si>
  <si>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</si>
  <si>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</si>
  <si>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</si>
  <si>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</si>
  <si>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</si>
  <si>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</si>
  <si>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</si>
  <si>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</si>
  <si>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</si>
  <si>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</si>
  <si>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</si>
  <si>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</si>
  <si>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</si>
  <si>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</si>
  <si>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</si>
  <si>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</si>
  <si>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</si>
  <si>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</si>
  <si>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</si>
  <si>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</si>
  <si>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</si>
  <si>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</si>
  <si>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</si>
  <si>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</si>
  <si>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</si>
  <si>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</si>
  <si>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</si>
  <si>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</si>
  <si>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</si>
  <si>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</si>
  <si>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</si>
  <si>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</si>
  <si>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</si>
  <si>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</si>
  <si>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</si>
  <si>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</si>
  <si>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</si>
  <si>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</si>
  <si>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</si>
  <si>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</si>
  <si>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</si>
  <si>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</si>
  <si>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</si>
  <si>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</si>
  <si>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</si>
  <si>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</si>
  <si>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</si>
  <si>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</si>
  <si>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</si>
  <si>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</si>
  <si>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</si>
  <si>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</si>
  <si>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</si>
  <si>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</si>
  <si>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</si>
  <si>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</si>
  <si>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</si>
  <si>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</si>
  <si>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</si>
  <si>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</si>
  <si>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</si>
  <si>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</si>
  <si>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</si>
  <si>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</si>
  <si>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</si>
  <si>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</si>
  <si>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</si>
  <si>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</si>
  <si>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</si>
  <si>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</si>
  <si>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</si>
  <si>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</si>
  <si>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</si>
  <si>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</si>
  <si>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</si>
  <si>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</si>
  <si>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</si>
  <si>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</si>
  <si>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</si>
  <si>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</si>
  <si>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</si>
  <si>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</si>
  <si>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</si>
  <si>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</si>
  <si>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</si>
  <si>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</si>
  <si>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</si>
  <si>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</si>
  <si>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</si>
  <si>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</si>
  <si>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</si>
  <si>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</si>
  <si>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</si>
  <si>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</si>
  <si>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</si>
  <si>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</si>
  <si>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</si>
  <si>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</si>
  <si>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</si>
  <si>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</si>
  <si>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</si>
  <si>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</si>
  <si>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</si>
  <si>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</si>
  <si>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</si>
  <si>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</si>
  <si>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</si>
  <si>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</si>
  <si>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</si>
  <si>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</si>
  <si>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</si>
  <si>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</si>
  <si>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</si>
  <si>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</si>
  <si>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</si>
  <si>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</si>
  <si>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</si>
  <si>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</si>
  <si>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</si>
  <si>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</si>
  <si>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</si>
  <si>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</si>
  <si>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</si>
  <si>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</si>
  <si>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</si>
  <si>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</si>
  <si>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</si>
  <si>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</si>
  <si>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</si>
  <si>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</si>
  <si>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</si>
  <si>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</si>
  <si>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</si>
  <si>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</si>
  <si>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</si>
  <si>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</si>
  <si>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</si>
  <si>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</si>
  <si>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</si>
  <si>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</si>
  <si>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</si>
  <si>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</si>
  <si>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</si>
  <si>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</si>
  <si>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</si>
  <si>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</si>
  <si>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</si>
  <si>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</si>
  <si>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</si>
  <si>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</si>
  <si>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</si>
  <si>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</si>
  <si>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</si>
  <si>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</si>
  <si>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</si>
  <si>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</si>
  <si>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</si>
  <si>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</si>
  <si>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</si>
  <si>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</si>
  <si>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</si>
  <si>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</si>
  <si>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</si>
  <si>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</si>
  <si>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</si>
  <si>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</si>
  <si>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</si>
  <si>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</si>
  <si>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</si>
  <si>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</si>
  <si>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</si>
  <si>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</si>
  <si>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</si>
  <si>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</si>
  <si>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</si>
  <si>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</si>
  <si>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</si>
  <si>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</si>
  <si>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</si>
  <si>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</si>
  <si>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</si>
  <si>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</si>
  <si>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</si>
  <si>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</si>
  <si>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</si>
  <si>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</si>
  <si>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</si>
  <si>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</si>
  <si>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</si>
  <si>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</si>
  <si>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</si>
  <si>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</si>
  <si>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</si>
  <si>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</si>
  <si>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</si>
  <si>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</si>
  <si>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</si>
  <si>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</si>
  <si>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</si>
  <si>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</si>
  <si>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</si>
  <si>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</si>
  <si>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</si>
  <si>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</si>
  <si>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</si>
  <si>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</si>
  <si>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</si>
  <si>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</si>
  <si>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</si>
  <si>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</si>
  <si>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</si>
  <si>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</si>
  <si>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</si>
  <si>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</si>
  <si>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</si>
  <si>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</si>
  <si>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</si>
  <si>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</si>
  <si>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</si>
  <si>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</si>
  <si>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</si>
  <si>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</si>
  <si>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</si>
  <si>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</si>
  <si>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</si>
  <si>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</si>
  <si>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</si>
  <si>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</si>
  <si>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</si>
  <si>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</si>
  <si>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</si>
  <si>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</si>
  <si>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</si>
  <si>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</si>
  <si>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</si>
  <si>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</si>
  <si>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</si>
  <si>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</si>
  <si>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</si>
  <si>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</si>
  <si>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</si>
  <si>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</si>
  <si>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</si>
  <si>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</si>
  <si>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</si>
  <si>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</si>
  <si>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</si>
  <si>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</si>
  <si>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</si>
  <si>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</si>
  <si>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</si>
  <si>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</si>
  <si>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</si>
  <si>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</si>
  <si>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</si>
  <si>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</si>
  <si>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</si>
  <si>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</si>
  <si>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</si>
  <si>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</si>
  <si>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</si>
  <si>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</si>
  <si>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</si>
  <si>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</si>
  <si>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</si>
  <si>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</si>
  <si>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</si>
  <si>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</si>
  <si>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</si>
  <si>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</si>
  <si>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</si>
  <si>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</si>
  <si>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</si>
  <si>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</si>
  <si>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</si>
  <si>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</si>
  <si>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</si>
  <si>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</si>
  <si>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</si>
  <si>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</si>
  <si>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</si>
  <si>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</si>
  <si>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</si>
  <si>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</si>
  <si>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</si>
  <si>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</si>
  <si>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</si>
  <si>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</si>
  <si>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</si>
  <si>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</si>
  <si>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</si>
  <si>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</si>
  <si>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</si>
  <si>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</si>
  <si>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</si>
  <si>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</si>
  <si>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</si>
  <si>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</si>
  <si>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</si>
  <si>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</si>
  <si>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</si>
  <si>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</si>
  <si>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</si>
  <si>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</si>
  <si>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</si>
  <si>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</si>
  <si>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</si>
  <si>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</si>
  <si>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</si>
  <si>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</si>
  <si>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</si>
  <si>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</si>
  <si>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</si>
  <si>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</si>
  <si>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</si>
  <si>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</si>
  <si>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</si>
  <si>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</si>
  <si>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</si>
  <si>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</si>
  <si>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</si>
  <si>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</si>
  <si>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</si>
  <si>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</si>
  <si>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</si>
  <si>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</si>
  <si>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</si>
  <si>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</si>
  <si>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</si>
  <si>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</si>
  <si>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</si>
  <si>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</si>
  <si>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</si>
  <si>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</si>
  <si>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</si>
  <si>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</si>
  <si>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</si>
  <si>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</si>
  <si>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</si>
  <si>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</si>
  <si>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</si>
  <si>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</si>
  <si>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</si>
  <si>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</si>
  <si>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</si>
  <si>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</si>
  <si>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</si>
  <si>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</si>
  <si>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</si>
  <si>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</si>
  <si>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</si>
  <si>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</si>
  <si>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</si>
  <si>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</si>
  <si>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</si>
  <si>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</si>
  <si>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</si>
  <si>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</si>
  <si>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</si>
  <si>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</si>
  <si>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</si>
  <si>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</si>
  <si>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</si>
  <si>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</si>
  <si>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</si>
  <si>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</si>
  <si>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</si>
  <si>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</si>
  <si>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</si>
  <si>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</si>
  <si>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</si>
  <si>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</si>
  <si>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</si>
  <si>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</si>
  <si>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</si>
  <si>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</si>
  <si>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</si>
  <si>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</si>
  <si>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</si>
  <si>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</si>
  <si>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</si>
  <si>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</si>
  <si>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</si>
  <si>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</si>
  <si>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</si>
  <si>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</si>
  <si>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</si>
  <si>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</si>
  <si>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</si>
  <si>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</si>
  <si>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</si>
  <si>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</si>
  <si>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</si>
  <si>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</si>
  <si>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</si>
  <si>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</si>
  <si>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</si>
  <si>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</si>
  <si>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</si>
  <si>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</si>
  <si>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</si>
  <si>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</si>
  <si>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</si>
  <si>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</si>
  <si>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</si>
  <si>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</si>
  <si>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</si>
  <si>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</si>
  <si>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</si>
  <si>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</si>
  <si>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</si>
  <si>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</si>
  <si>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</si>
  <si>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</si>
  <si>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</si>
  <si>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</si>
  <si>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</si>
  <si>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</si>
  <si>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</si>
  <si>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</si>
  <si>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</si>
  <si>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</si>
  <si>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</si>
  <si>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</si>
  <si>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</si>
  <si>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</si>
  <si>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</si>
  <si>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</si>
  <si>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</si>
  <si>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</si>
  <si>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</si>
  <si>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</si>
  <si>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</si>
  <si>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</si>
  <si>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</si>
  <si>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</si>
  <si>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</si>
  <si>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</si>
  <si>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</si>
  <si>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</si>
  <si>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</si>
  <si>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</si>
  <si>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</si>
  <si>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</si>
  <si>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</si>
  <si>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</si>
  <si>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</si>
  <si>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</si>
  <si>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</si>
  <si>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</si>
  <si>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</si>
  <si>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</si>
  <si>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</si>
  <si>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</si>
  <si>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</si>
  <si>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</si>
  <si>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</si>
  <si>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</si>
  <si>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</si>
  <si>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</si>
  <si>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</si>
  <si>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</si>
  <si>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</si>
  <si>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</si>
  <si>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</si>
  <si>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</si>
  <si>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</si>
  <si>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</si>
  <si>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</si>
  <si>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</si>
  <si>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</si>
  <si>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</si>
  <si>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</si>
  <si>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</si>
  <si>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</si>
  <si>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</si>
  <si>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</si>
  <si>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</si>
  <si>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</si>
  <si>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</si>
  <si>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</si>
  <si>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</si>
  <si>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</si>
  <si>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</si>
  <si>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</si>
  <si>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</si>
  <si>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</si>
  <si>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</si>
  <si>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</si>
  <si>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</si>
  <si>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</si>
  <si>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</si>
  <si>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</si>
  <si>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</si>
  <si>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</si>
  <si>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</si>
  <si>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</si>
  <si>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</si>
  <si>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</si>
  <si>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</si>
  <si>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</si>
  <si>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</si>
  <si>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</si>
  <si>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</si>
  <si>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</si>
  <si>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</si>
  <si>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</si>
  <si>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</si>
  <si>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</si>
  <si>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</si>
  <si>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</si>
  <si>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</si>
  <si>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</si>
  <si>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</si>
  <si>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</si>
  <si>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</si>
  <si>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</si>
  <si>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</si>
  <si>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</si>
  <si>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</si>
  <si>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</si>
  <si>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</si>
  <si>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</si>
  <si>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</si>
  <si>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</si>
  <si>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</si>
  <si>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</si>
  <si>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</si>
  <si>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</si>
  <si>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</si>
  <si>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</si>
  <si>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</si>
  <si>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</si>
  <si>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</si>
  <si>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</si>
  <si>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</si>
  <si>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</si>
  <si>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</si>
  <si>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</si>
  <si>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</si>
  <si>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</si>
  <si>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</si>
  <si>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</si>
  <si>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</si>
  <si>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</si>
  <si>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</si>
  <si>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</si>
  <si>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</si>
  <si>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</si>
  <si>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</si>
  <si>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</si>
  <si>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</si>
  <si>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</si>
  <si>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</si>
  <si>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</si>
  <si>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</si>
  <si>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</si>
  <si>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</si>
  <si>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</si>
  <si>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</si>
  <si>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</si>
  <si>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</si>
  <si>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</si>
  <si>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</si>
  <si>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</si>
  <si>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</si>
  <si>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</si>
  <si>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</si>
  <si>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</si>
  <si>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</si>
  <si>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</si>
  <si>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</si>
  <si>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</si>
  <si>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</si>
  <si>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</si>
  <si>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</si>
  <si>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</si>
  <si>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</si>
  <si>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</si>
  <si>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</si>
  <si>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</si>
  <si>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</si>
  <si>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</si>
  <si>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</si>
  <si>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</si>
  <si>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</si>
  <si>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</si>
  <si>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</si>
  <si>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</si>
  <si>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</si>
  <si>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</si>
  <si>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</si>
  <si>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</si>
  <si>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</si>
  <si>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</si>
  <si>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</si>
  <si>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</si>
  <si>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</si>
  <si>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</si>
  <si>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</si>
  <si>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</si>
  <si>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</si>
  <si>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</si>
  <si>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</si>
  <si>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</si>
  <si>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</si>
  <si>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</si>
  <si>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</si>
  <si>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</si>
  <si>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</si>
  <si>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</si>
  <si>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</si>
  <si>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</si>
  <si>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</si>
  <si>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</si>
  <si>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</si>
  <si>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</si>
  <si>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</si>
  <si>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</si>
  <si>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</si>
  <si>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</si>
  <si>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</si>
  <si>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</si>
  <si>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</si>
  <si>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</si>
  <si>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</si>
  <si>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</si>
  <si>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</si>
  <si>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</si>
  <si>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</si>
  <si>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</si>
  <si>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</si>
  <si>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</si>
  <si>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</si>
  <si>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</si>
  <si>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</si>
  <si>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</si>
  <si>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</si>
  <si>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</si>
  <si>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</si>
  <si>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</si>
  <si>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</si>
  <si>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</si>
  <si>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</si>
  <si>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</si>
  <si>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</si>
  <si>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</si>
  <si>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</si>
  <si>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</si>
  <si>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</si>
  <si>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</si>
  <si>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</si>
  <si>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</si>
  <si>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</si>
  <si>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</si>
  <si>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</si>
  <si>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</si>
  <si>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</si>
  <si>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</si>
  <si>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</si>
  <si>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</si>
  <si>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</si>
  <si>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</si>
  <si>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</si>
  <si>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</si>
  <si>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</si>
  <si>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</si>
  <si>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</si>
  <si>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</si>
  <si>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</si>
  <si>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</si>
  <si>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</si>
  <si>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</si>
  <si>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</si>
  <si>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</si>
  <si>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</si>
  <si>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</si>
  <si>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</si>
  <si>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</si>
  <si>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</si>
  <si>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</si>
  <si>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</si>
  <si>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</si>
  <si>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</si>
  <si>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</si>
  <si>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</si>
  <si>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</si>
  <si>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</si>
  <si>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</si>
  <si>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</si>
  <si>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</si>
  <si>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</si>
  <si>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</si>
  <si>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</si>
  <si>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</si>
  <si>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</si>
  <si>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</si>
  <si>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</si>
  <si>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</si>
  <si>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</si>
  <si>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</si>
  <si>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</si>
  <si>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</si>
  <si>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</si>
  <si>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</si>
  <si>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</si>
  <si>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</si>
  <si>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</si>
  <si>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</si>
  <si>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</si>
  <si>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</si>
  <si>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</si>
  <si>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</si>
  <si>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</si>
  <si>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</si>
  <si>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</si>
  <si>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</si>
  <si>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</si>
  <si>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</si>
  <si>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</si>
  <si>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</si>
  <si>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</si>
  <si>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</si>
  <si>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</si>
  <si>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</si>
  <si>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</si>
  <si>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</si>
  <si>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</si>
  <si>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</si>
  <si>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</si>
  <si>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</si>
  <si>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</si>
  <si>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</si>
  <si>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</si>
  <si>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</si>
  <si>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</si>
  <si>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</si>
  <si>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</si>
  <si>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</si>
  <si>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</si>
  <si>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</si>
  <si>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</si>
  <si>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</si>
  <si>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</si>
  <si>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</si>
  <si>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</si>
  <si>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</si>
  <si>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</si>
  <si>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</si>
  <si>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</si>
  <si>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</si>
  <si>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</si>
  <si>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</si>
  <si>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</si>
  <si>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</si>
  <si>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</si>
  <si>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</si>
  <si>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</si>
  <si>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</si>
  <si>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</si>
  <si>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</si>
  <si>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</si>
  <si>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</si>
  <si>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</si>
  <si>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</si>
  <si>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</si>
  <si>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</si>
  <si>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</si>
  <si>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</si>
  <si>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</si>
  <si>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</si>
  <si>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</si>
  <si>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</si>
  <si>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</si>
  <si>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</si>
  <si>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</si>
  <si>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</si>
  <si>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</si>
  <si>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</si>
  <si>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</si>
  <si>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</si>
  <si>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</si>
  <si>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</si>
  <si>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</si>
  <si>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</si>
  <si>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</si>
  <si>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</si>
  <si>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</si>
  <si>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</si>
  <si>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</si>
  <si>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</si>
  <si>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</si>
  <si>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</si>
  <si>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</si>
  <si>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</si>
  <si>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</si>
  <si>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</si>
  <si>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</si>
  <si>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</si>
  <si>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</si>
  <si>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</si>
  <si>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</si>
  <si>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</si>
  <si>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</si>
  <si>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</si>
  <si>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</si>
  <si>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</si>
  <si>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</si>
  <si>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</si>
  <si>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</si>
  <si>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</si>
  <si>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</si>
  <si>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</si>
  <si>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</si>
  <si>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</si>
  <si>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</si>
  <si>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</si>
  <si>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</si>
  <si>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</si>
  <si>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</si>
  <si>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</si>
  <si>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</si>
  <si>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</si>
  <si>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</si>
  <si>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</si>
  <si>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</si>
  <si>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</si>
  <si>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</si>
  <si>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</si>
  <si>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</si>
  <si>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</si>
  <si>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</si>
  <si>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</si>
  <si>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</si>
  <si>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</si>
  <si>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</si>
  <si>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</si>
  <si>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</si>
  <si>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</si>
  <si>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</si>
  <si>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</si>
  <si>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</si>
  <si>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</si>
  <si>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</si>
  <si>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</si>
  <si>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</si>
  <si>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</si>
  <si>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</si>
  <si>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</si>
  <si>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</si>
  <si>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</si>
  <si>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</si>
  <si>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</si>
  <si>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</si>
  <si>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</si>
  <si>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</si>
  <si>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</si>
  <si>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</si>
  <si>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</si>
  <si>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</si>
  <si>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</si>
  <si>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</si>
  <si>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</si>
  <si>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</si>
  <si>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</si>
  <si>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</si>
  <si>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</si>
  <si>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</si>
  <si>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</si>
  <si>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</si>
  <si>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</si>
  <si>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</si>
  <si>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</si>
  <si>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</si>
  <si>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</si>
  <si>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</si>
  <si>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</si>
  <si>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</si>
  <si>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</si>
  <si>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</si>
  <si>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</si>
  <si>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</si>
  <si>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</si>
  <si>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</si>
  <si>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</si>
  <si>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</si>
  <si>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</si>
  <si>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</si>
  <si>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</si>
  <si>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</si>
  <si>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</si>
  <si>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</si>
  <si>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</si>
  <si>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</si>
  <si>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</si>
  <si>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</si>
  <si>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</si>
  <si>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</si>
  <si>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</si>
  <si>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</si>
  <si>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</si>
  <si>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</si>
  <si>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</si>
  <si>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</si>
  <si>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</si>
  <si>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</si>
  <si>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</si>
  <si>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</si>
  <si>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</si>
  <si>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</si>
  <si>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</si>
  <si>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</si>
  <si>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</si>
  <si>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</si>
  <si>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</si>
  <si>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</si>
  <si>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</si>
  <si>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</si>
  <si>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</si>
  <si>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</si>
  <si>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</si>
  <si>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</si>
  <si>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</si>
  <si>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</si>
  <si>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</si>
  <si>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</si>
  <si>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</si>
  <si>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</si>
  <si>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</si>
  <si>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</si>
  <si>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</si>
  <si>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</si>
  <si>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</si>
  <si>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</si>
  <si>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</si>
  <si>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</si>
  <si>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</si>
  <si>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</si>
  <si>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</si>
  <si>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</si>
  <si>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</si>
  <si>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</si>
  <si>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</si>
  <si>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</si>
  <si>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</si>
  <si>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</si>
  <si>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</si>
  <si>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</si>
  <si>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</si>
  <si>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</si>
  <si>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</si>
  <si>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</si>
  <si>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</si>
  <si>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</si>
  <si>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</si>
  <si>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</si>
  <si>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</si>
  <si>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</si>
  <si>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</si>
  <si>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</si>
  <si>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</si>
  <si>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</si>
  <si>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</si>
  <si>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</si>
  <si>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</si>
  <si>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</si>
  <si>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</si>
  <si>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</si>
  <si>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</si>
  <si>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</si>
  <si>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</si>
  <si>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</si>
  <si>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</si>
  <si>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</si>
  <si>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</si>
  <si>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</si>
  <si>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</si>
  <si>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</si>
  <si>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</si>
  <si>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</si>
  <si>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</si>
  <si>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</si>
  <si>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</si>
  <si>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</si>
  <si>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</si>
  <si>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</si>
  <si>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</si>
  <si>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</si>
  <si>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</si>
  <si>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</si>
  <si>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</si>
  <si>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</si>
  <si>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</si>
  <si>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</si>
  <si>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</si>
  <si>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</si>
  <si>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</si>
  <si>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</si>
  <si>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</si>
  <si>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</si>
  <si>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</si>
  <si>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</si>
  <si>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</si>
  <si>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</si>
  <si>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</si>
  <si>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</si>
  <si>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</si>
  <si>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</si>
  <si>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</si>
  <si>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</si>
  <si>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</si>
  <si>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</si>
  <si>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</si>
  <si>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</si>
  <si>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</si>
  <si>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</si>
  <si>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</si>
  <si>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</si>
  <si>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</si>
  <si>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</si>
  <si>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</si>
  <si>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</si>
  <si>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</si>
  <si>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</si>
  <si>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</si>
  <si>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</si>
  <si>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</si>
  <si>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</si>
  <si>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</si>
  <si>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</si>
  <si>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</si>
  <si>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</si>
  <si>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</si>
  <si>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</si>
  <si>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</si>
  <si>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</si>
  <si>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</si>
  <si>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</si>
  <si>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</si>
  <si>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</si>
  <si>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</si>
  <si>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</si>
  <si>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</si>
  <si>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</si>
  <si>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</si>
  <si>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</si>
  <si>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</si>
  <si>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</si>
  <si>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</si>
  <si>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</si>
  <si>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</si>
  <si>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</si>
  <si>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</si>
  <si>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</si>
  <si>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</si>
  <si>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</si>
  <si>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</si>
  <si>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</si>
  <si>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</si>
  <si>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</si>
  <si>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</si>
  <si>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</si>
  <si>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</si>
  <si>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</si>
  <si>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</si>
  <si>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</si>
  <si>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</si>
  <si>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</si>
  <si>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</si>
  <si>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</si>
  <si>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</si>
  <si>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</si>
  <si>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</si>
  <si>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</si>
  <si>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</si>
  <si>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</si>
  <si>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</si>
  <si>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</si>
  <si>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</si>
  <si>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</si>
  <si>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</si>
  <si>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</si>
  <si>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</si>
  <si>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</si>
  <si>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</si>
  <si>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</si>
  <si>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</si>
  <si>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</si>
  <si>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</si>
  <si>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</si>
  <si>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</si>
  <si>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</si>
  <si>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</si>
  <si>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</si>
  <si>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</si>
  <si>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</si>
  <si>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</si>
  <si>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</si>
  <si>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</si>
  <si>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</si>
  <si>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</si>
  <si>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</si>
  <si>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</si>
  <si>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</si>
  <si>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</si>
  <si>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</si>
  <si>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</si>
  <si>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</si>
  <si>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</si>
  <si>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</si>
  <si>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</si>
  <si>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</si>
  <si>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</si>
  <si>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</si>
  <si>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</si>
  <si>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</si>
  <si>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</si>
  <si>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</si>
  <si>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</si>
  <si>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</si>
  <si>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</si>
  <si>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</si>
  <si>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</si>
  <si>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</si>
  <si>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</si>
  <si>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</si>
  <si>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</si>
  <si>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</si>
  <si>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</si>
  <si>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</si>
  <si>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</si>
  <si>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</si>
  <si>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</si>
  <si>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</si>
  <si>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</si>
  <si>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</si>
  <si>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</si>
  <si>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</si>
  <si>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</si>
  <si>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</si>
  <si>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</si>
  <si>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</si>
  <si>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</si>
  <si>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</si>
  <si>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</si>
  <si>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</si>
  <si>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</si>
  <si>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</si>
  <si>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</si>
  <si>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</si>
  <si>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</si>
  <si>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</si>
  <si>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</si>
  <si>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</si>
  <si>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</si>
  <si>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</si>
  <si>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</si>
  <si>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</si>
  <si>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</si>
  <si>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</si>
  <si>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</si>
  <si>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</si>
  <si>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</si>
  <si>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</si>
  <si>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</si>
  <si>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</si>
  <si>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</si>
  <si>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</si>
  <si>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</si>
  <si>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</si>
  <si>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</si>
  <si>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</si>
  <si>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</si>
  <si>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</si>
  <si>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</si>
  <si>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</si>
  <si>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</si>
  <si>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</si>
  <si>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</si>
  <si>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</si>
  <si>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</si>
  <si>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</si>
  <si>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</si>
  <si>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</si>
  <si>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</si>
  <si>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</si>
  <si>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</si>
  <si>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</si>
  <si>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</si>
  <si>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</si>
  <si>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</si>
  <si>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</si>
  <si>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</si>
  <si>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</si>
  <si>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</si>
  <si>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</si>
  <si>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</si>
  <si>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</si>
  <si>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</si>
  <si>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</si>
  <si>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</si>
  <si>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</si>
  <si>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</si>
  <si>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</si>
  <si>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</si>
  <si>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</si>
  <si>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</si>
  <si>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</si>
  <si>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</si>
  <si>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</si>
  <si>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</si>
  <si>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</si>
  <si>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</si>
  <si>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</si>
  <si>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</si>
  <si>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</si>
  <si>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</si>
  <si>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</si>
  <si>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</si>
  <si>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</si>
  <si>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</si>
  <si>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</si>
  <si>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</si>
  <si>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</si>
  <si>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</si>
  <si>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</si>
  <si>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</si>
  <si>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</si>
  <si>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</si>
  <si>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</si>
  <si>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</si>
  <si>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</si>
  <si>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</si>
  <si>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</si>
  <si>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</si>
  <si>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</si>
  <si>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</si>
  <si>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</si>
  <si>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</si>
  <si>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</si>
  <si>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</si>
  <si>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</si>
  <si>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</si>
  <si>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</si>
  <si>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</si>
  <si>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</si>
  <si>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</si>
  <si>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</si>
  <si>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</si>
  <si>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</si>
  <si>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</si>
  <si>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</si>
  <si>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</si>
  <si>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</si>
  <si>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</si>
  <si>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</si>
  <si>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</si>
  <si>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</si>
  <si>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</si>
  <si>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</si>
  <si>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</si>
  <si>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</si>
  <si>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</si>
  <si>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</si>
  <si>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</si>
  <si>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</si>
  <si>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</si>
  <si>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</si>
  <si>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</si>
  <si>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</si>
  <si>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</si>
  <si>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</si>
  <si>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</si>
  <si>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</si>
  <si>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</si>
  <si>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</si>
  <si>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</si>
  <si>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</si>
  <si>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</si>
  <si>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</si>
  <si>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</si>
  <si>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</si>
  <si>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</si>
  <si>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</si>
  <si>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</si>
  <si>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</si>
  <si>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</si>
  <si>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</si>
  <si>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</si>
  <si>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</si>
  <si>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</si>
  <si>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</si>
  <si>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</si>
  <si>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</si>
  <si>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</si>
  <si>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</si>
  <si>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</si>
  <si>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</si>
  <si>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</si>
  <si>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</si>
  <si>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</si>
  <si>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</si>
  <si>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</si>
  <si>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</si>
  <si>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</si>
  <si>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</si>
  <si>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</si>
  <si>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</si>
  <si>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</si>
  <si>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</si>
  <si>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</si>
  <si>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</si>
  <si>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</si>
  <si>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</si>
  <si>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</si>
  <si>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</si>
  <si>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</si>
  <si>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</si>
  <si>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</si>
  <si>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</si>
  <si>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</si>
  <si>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</si>
  <si>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</si>
  <si>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</si>
  <si>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</si>
  <si>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</si>
  <si>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</si>
  <si>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</si>
  <si>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</si>
  <si>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</si>
  <si>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</si>
  <si>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</si>
  <si>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</si>
  <si>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</si>
  <si>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</si>
  <si>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</si>
  <si>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</si>
  <si>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</si>
  <si>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</si>
  <si>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</si>
  <si>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</si>
  <si>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</si>
  <si>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</si>
  <si>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</si>
  <si>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</si>
  <si>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</si>
  <si>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</si>
  <si>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</si>
  <si>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</si>
  <si>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</si>
  <si>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</si>
  <si>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</si>
  <si>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</si>
  <si>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</si>
  <si>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</si>
  <si>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</si>
  <si>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</si>
  <si>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</si>
  <si>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</si>
  <si>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</si>
  <si>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</si>
  <si>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</si>
  <si>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</si>
  <si>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</si>
  <si>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</si>
  <si>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</si>
  <si>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</si>
  <si>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</si>
  <si>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</si>
  <si>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</si>
  <si>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</si>
  <si>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</si>
  <si>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</si>
  <si>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</si>
  <si>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</si>
  <si>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</si>
  <si>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</si>
  <si>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</si>
  <si>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</si>
  <si>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</si>
  <si>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</si>
  <si>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</si>
  <si>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</si>
  <si>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</si>
  <si>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</si>
  <si>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</si>
  <si>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</si>
  <si>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</si>
  <si>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</si>
  <si>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</si>
  <si>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</si>
  <si>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</si>
  <si>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</si>
  <si>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</si>
  <si>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</si>
  <si>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</si>
  <si>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</si>
  <si>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</si>
  <si>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</si>
  <si>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</si>
  <si>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</si>
  <si>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</si>
  <si>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</si>
  <si>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</si>
  <si>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</si>
  <si>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</si>
  <si>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</si>
  <si>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</si>
  <si>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</si>
  <si>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</si>
  <si>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</si>
  <si>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</si>
  <si>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</si>
  <si>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</si>
  <si>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</si>
  <si>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</si>
  <si>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</si>
  <si>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</si>
  <si>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</si>
  <si>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</si>
  <si>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</si>
  <si>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</si>
  <si>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</si>
  <si>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</si>
  <si>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</si>
  <si>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</si>
  <si>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</si>
  <si>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</si>
  <si>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</si>
  <si>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</si>
  <si>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</si>
  <si>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</si>
  <si>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</si>
  <si>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</si>
  <si>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</si>
  <si>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</si>
  <si>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</si>
  <si>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</si>
  <si>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</si>
  <si>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</si>
  <si>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</si>
  <si>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</si>
  <si>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</si>
  <si>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</si>
  <si>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</si>
  <si>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</si>
  <si>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</si>
  <si>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</si>
  <si>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</si>
  <si>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</si>
  <si>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</si>
  <si>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</si>
  <si>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</si>
  <si>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</si>
  <si>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</si>
  <si>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</si>
  <si>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</si>
  <si>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</si>
  <si>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</si>
  <si>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</si>
  <si>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</si>
  <si>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</si>
  <si>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</si>
  <si>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</si>
  <si>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</si>
  <si>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</si>
  <si>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</si>
  <si>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</si>
  <si>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</si>
  <si>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</si>
  <si>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</si>
  <si>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</si>
  <si>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</si>
  <si>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</si>
  <si>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</si>
  <si>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</si>
  <si>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</si>
  <si>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</si>
  <si>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</si>
  <si>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</si>
  <si>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</si>
  <si>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</si>
  <si>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</si>
  <si>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</si>
  <si>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</si>
  <si>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</si>
  <si>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</si>
  <si>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</si>
  <si>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</si>
  <si>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</si>
  <si>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</si>
  <si>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</si>
  <si>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</si>
  <si>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</si>
  <si>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</si>
  <si>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</si>
  <si>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</si>
  <si>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</si>
  <si>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</si>
  <si>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</si>
  <si>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</si>
  <si>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</si>
  <si>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</si>
  <si>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</si>
  <si>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</si>
  <si>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</si>
  <si>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</si>
  <si>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</si>
  <si>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</si>
  <si>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</si>
  <si>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</si>
  <si>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</si>
  <si>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</si>
  <si>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</si>
  <si>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</si>
  <si>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</si>
  <si>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</si>
  <si>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</si>
  <si>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</si>
  <si>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</si>
  <si>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</si>
  <si>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</si>
  <si>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</si>
  <si>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</si>
  <si>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</si>
  <si>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</si>
  <si>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</si>
  <si>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</si>
  <si>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</si>
  <si>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</si>
  <si>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</si>
  <si>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</si>
  <si>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</si>
  <si>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</si>
  <si>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</si>
  <si>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</si>
  <si>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</si>
  <si>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</si>
  <si>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</si>
  <si>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</si>
  <si>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</si>
  <si>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</si>
  <si>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</si>
  <si>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</si>
  <si>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</si>
  <si>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</si>
  <si>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</si>
  <si>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</si>
  <si>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</si>
  <si>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</si>
  <si>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</si>
  <si>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</si>
  <si>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</si>
  <si>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</si>
  <si>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</si>
  <si>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</si>
  <si>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</si>
  <si>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</si>
  <si>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</si>
  <si>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</si>
  <si>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</si>
  <si>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</si>
  <si>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</si>
  <si>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</si>
  <si>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</si>
  <si>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</si>
  <si>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</si>
  <si>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</si>
  <si>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</si>
  <si>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</si>
  <si>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</si>
  <si>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</si>
  <si>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</si>
  <si>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</si>
  <si>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</si>
  <si>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</si>
  <si>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</si>
  <si>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</si>
  <si>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</si>
  <si>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</si>
  <si>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</si>
  <si>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</si>
  <si>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</si>
  <si>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</si>
  <si>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</si>
  <si>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</si>
  <si>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</si>
  <si>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</si>
  <si>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</si>
  <si>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</si>
  <si>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</si>
  <si>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</si>
  <si>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</si>
  <si>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</si>
  <si>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</si>
  <si>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</si>
  <si>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</si>
  <si>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</si>
  <si>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</si>
  <si>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</si>
  <si>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</si>
  <si>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</si>
  <si>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</si>
  <si>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</si>
  <si>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</si>
  <si>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</si>
  <si>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</si>
  <si>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</si>
  <si>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</si>
  <si>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</si>
  <si>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</si>
  <si>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</si>
  <si>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</si>
  <si>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</si>
  <si>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</si>
  <si>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</si>
  <si>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</si>
  <si>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</si>
  <si>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</si>
  <si>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</si>
  <si>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</si>
  <si>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</si>
  <si>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</si>
  <si>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</si>
  <si>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</si>
  <si>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</si>
  <si>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</si>
  <si>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</si>
  <si>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</si>
  <si>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</si>
  <si>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</si>
  <si>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</si>
  <si>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</si>
  <si>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</si>
  <si>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</si>
  <si>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</si>
  <si>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</si>
  <si>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</si>
  <si>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</si>
  <si>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</si>
  <si>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</si>
  <si>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</si>
  <si>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</si>
  <si>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</si>
  <si>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</si>
  <si>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</si>
  <si>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</si>
  <si>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</si>
  <si>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</si>
  <si>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</si>
  <si>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</si>
  <si>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</si>
  <si>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</si>
  <si>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</si>
  <si>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</si>
  <si>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</si>
  <si>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</si>
  <si>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</si>
  <si>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</si>
  <si>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</si>
  <si>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</si>
  <si>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</si>
  <si>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</si>
  <si>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</si>
  <si>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</si>
  <si>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</si>
  <si>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</si>
  <si>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</si>
  <si>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</si>
  <si>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</si>
  <si>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</si>
  <si>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</si>
  <si>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</si>
  <si>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</si>
  <si>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</si>
  <si>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</si>
  <si>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</si>
  <si>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</si>
  <si>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</si>
  <si>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</si>
  <si>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</si>
  <si>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</si>
  <si>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</si>
  <si>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</si>
  <si>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</si>
  <si>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</si>
  <si>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</si>
  <si>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</si>
  <si>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</si>
  <si>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</si>
  <si>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</si>
  <si>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</si>
  <si>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</si>
  <si>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</si>
  <si>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</si>
  <si>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</si>
  <si>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</si>
  <si>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</si>
  <si>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</si>
  <si>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</si>
  <si>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</si>
  <si>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</si>
  <si>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</si>
  <si>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</si>
  <si>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</si>
  <si>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</si>
  <si>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</si>
  <si>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</si>
  <si>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</si>
  <si>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</si>
  <si>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</si>
  <si>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</si>
  <si>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</si>
  <si>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</si>
  <si>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</si>
  <si>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</si>
  <si>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</si>
  <si>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</si>
  <si>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</si>
  <si>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</si>
  <si>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</si>
  <si>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</si>
  <si>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</si>
  <si>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</si>
  <si>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</si>
  <si>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</si>
  <si>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</si>
  <si>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</si>
  <si>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</si>
  <si>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</si>
  <si>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</si>
  <si>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</si>
  <si>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</si>
  <si>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</si>
  <si>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</si>
  <si>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</si>
  <si>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</si>
  <si>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</si>
  <si>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</si>
  <si>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</si>
  <si>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</si>
  <si>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</si>
  <si>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</si>
  <si>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</si>
  <si>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</si>
  <si>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</si>
  <si>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</si>
  <si>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</si>
  <si>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</si>
  <si>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</si>
  <si>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</si>
  <si>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</si>
  <si>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</si>
  <si>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</si>
  <si>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</si>
  <si>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</si>
  <si>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</si>
  <si>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</si>
  <si>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</si>
  <si>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</si>
  <si>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</si>
  <si>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</si>
  <si>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</si>
  <si>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</si>
  <si>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</si>
  <si>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</si>
  <si>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</si>
  <si>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</si>
  <si>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</si>
  <si>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</si>
  <si>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</si>
  <si>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</si>
  <si>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</si>
  <si>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</si>
  <si>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</si>
  <si>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</si>
  <si>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</si>
  <si>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</si>
  <si>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</si>
  <si>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</si>
  <si>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</si>
  <si>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</si>
  <si>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</si>
  <si>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</si>
  <si>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</si>
  <si>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</si>
  <si>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</si>
  <si>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</si>
  <si>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</si>
  <si>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</si>
  <si>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</si>
  <si>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</si>
  <si>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</si>
  <si>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</si>
  <si>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</si>
  <si>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</si>
  <si>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</si>
  <si>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</si>
  <si>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</si>
  <si>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</si>
  <si>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</si>
  <si>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</si>
  <si>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</si>
  <si>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</si>
  <si>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</si>
  <si>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</si>
  <si>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</si>
  <si>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</si>
  <si>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</si>
  <si>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</si>
  <si>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</si>
  <si>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</si>
  <si>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</si>
  <si>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</si>
  <si>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</si>
  <si>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</si>
  <si>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</si>
  <si>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</si>
  <si>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</si>
  <si>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</si>
  <si>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</si>
  <si>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</si>
  <si>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</si>
  <si>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</si>
  <si>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</si>
  <si>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</si>
  <si>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</si>
  <si>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</si>
  <si>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</si>
  <si>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</si>
  <si>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</si>
  <si>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</si>
  <si>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</si>
  <si>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</si>
  <si>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</si>
  <si>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</si>
  <si>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</si>
  <si>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</si>
  <si>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</si>
  <si>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</si>
  <si>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</si>
  <si>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</si>
  <si>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</si>
  <si>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</si>
  <si>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</si>
  <si>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</si>
  <si>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</si>
  <si>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</si>
  <si>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</si>
  <si>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</si>
  <si>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</si>
  <si>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</si>
  <si>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</si>
  <si>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</si>
  <si>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</si>
  <si>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</si>
  <si>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</si>
  <si>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</si>
  <si>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</si>
  <si>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</si>
  <si>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</si>
  <si>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</si>
  <si>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</si>
  <si>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</si>
  <si>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</si>
  <si>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</si>
  <si>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</si>
  <si>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</si>
  <si>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</si>
  <si>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</si>
  <si>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</si>
  <si>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</si>
  <si>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</si>
  <si>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</si>
  <si>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</si>
  <si>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</si>
  <si>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</si>
  <si>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</si>
  <si>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</si>
  <si>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</si>
  <si>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</si>
  <si>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</si>
  <si>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</si>
  <si>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</si>
  <si>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</si>
  <si>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</si>
  <si>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</si>
  <si>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</si>
  <si>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</si>
  <si>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</si>
  <si>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</si>
  <si>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</si>
  <si>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</si>
  <si>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</si>
  <si>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</si>
  <si>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</si>
  <si>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</si>
  <si>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</si>
  <si>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</si>
  <si>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</si>
  <si>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</si>
  <si>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</si>
  <si>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</si>
  <si>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</si>
  <si>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</si>
  <si>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</si>
  <si>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</si>
  <si>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</si>
  <si>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</si>
  <si>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</si>
  <si>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</si>
  <si>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</si>
  <si>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</si>
  <si>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</si>
  <si>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</si>
  <si>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</si>
  <si>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</si>
  <si>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</si>
  <si>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</si>
  <si>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</si>
  <si>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</si>
  <si>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</si>
  <si>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</si>
  <si>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</si>
  <si>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</si>
  <si>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</si>
  <si>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</si>
  <si>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</si>
  <si>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</si>
  <si>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</si>
  <si>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</si>
  <si>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</si>
  <si>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</si>
  <si>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</si>
  <si>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</si>
  <si>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</si>
  <si>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</si>
  <si>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</si>
  <si>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</si>
  <si>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</si>
  <si>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</si>
  <si>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</si>
  <si>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</si>
  <si>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</si>
  <si>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</si>
  <si>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</si>
  <si>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</si>
  <si>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</si>
  <si>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</si>
  <si>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</si>
  <si>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</si>
  <si>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</si>
  <si>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</si>
  <si>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</si>
  <si>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</si>
  <si>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</si>
  <si>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</si>
  <si>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</si>
  <si>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</si>
  <si>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</si>
  <si>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</si>
  <si>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</si>
  <si>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</si>
  <si>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</si>
  <si>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</si>
  <si>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</si>
  <si>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</si>
  <si>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</si>
  <si>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</si>
  <si>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</si>
  <si>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</si>
  <si>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</si>
  <si>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</si>
  <si>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</si>
  <si>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</si>
  <si>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</si>
  <si>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</si>
  <si>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</si>
  <si>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</si>
  <si>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</si>
  <si>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</si>
  <si>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</si>
  <si>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</si>
  <si>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</si>
  <si>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</si>
  <si>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</si>
  <si>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</si>
  <si>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</si>
  <si>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</si>
  <si>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</si>
  <si>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</si>
  <si>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</si>
  <si>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</si>
  <si>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</si>
  <si>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</si>
  <si>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</si>
  <si>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</si>
  <si>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</si>
  <si>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</si>
  <si>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</si>
  <si>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</si>
  <si>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</si>
  <si>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</si>
  <si>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</si>
  <si>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</si>
  <si>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</si>
  <si>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</si>
  <si>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</si>
  <si>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</si>
  <si>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</si>
  <si>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</si>
  <si>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</si>
  <si>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</si>
  <si>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</si>
  <si>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</si>
  <si>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</si>
  <si>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</si>
  <si>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</si>
  <si>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</si>
  <si>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</si>
  <si>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</si>
  <si>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</si>
  <si>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</si>
  <si>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</si>
  <si>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</si>
  <si>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</si>
  <si>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</si>
  <si>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</si>
  <si>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</si>
  <si>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</si>
  <si>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</si>
  <si>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</si>
  <si>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</si>
  <si>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</si>
  <si>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</si>
  <si>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</si>
  <si>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</si>
  <si>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</si>
  <si>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</si>
  <si>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</si>
  <si>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</si>
  <si>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</si>
  <si>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</si>
  <si>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</si>
  <si>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</si>
  <si>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</si>
  <si>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</si>
  <si>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</si>
  <si>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</si>
  <si>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</si>
  <si>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</si>
  <si>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</si>
  <si>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</si>
  <si>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</si>
  <si>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</si>
  <si>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</si>
  <si>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</si>
  <si>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</si>
  <si>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</si>
  <si>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</si>
  <si>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</si>
  <si>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</si>
  <si>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</si>
  <si>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</si>
  <si>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</si>
  <si>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</si>
  <si>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</si>
  <si>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</si>
  <si>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</si>
  <si>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</si>
  <si>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</si>
  <si>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</si>
  <si>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</si>
  <si>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</si>
  <si>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</si>
  <si>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</si>
  <si>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</si>
  <si>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</si>
  <si>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</si>
  <si>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</si>
  <si>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</si>
  <si>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</si>
  <si>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</si>
  <si>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</si>
  <si>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</si>
  <si>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</si>
  <si>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</si>
  <si>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</si>
  <si>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</si>
  <si>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</si>
  <si>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</si>
  <si>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</si>
  <si>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</si>
  <si>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</si>
  <si>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</si>
  <si>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</si>
  <si>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</si>
  <si>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</si>
  <si>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</si>
  <si>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</si>
  <si>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</si>
  <si>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</si>
  <si>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</si>
  <si>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</si>
  <si>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</si>
  <si>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</si>
  <si>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</si>
  <si>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</si>
  <si>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</si>
  <si>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</si>
  <si>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</si>
  <si>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</si>
  <si>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</si>
  <si>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</si>
  <si>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</si>
  <si>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</si>
  <si>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</si>
  <si>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</si>
  <si>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</si>
  <si>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</si>
  <si>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</si>
  <si>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</si>
  <si>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</si>
  <si>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</si>
  <si>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</si>
  <si>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</si>
  <si>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</si>
  <si>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</si>
  <si>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</si>
  <si>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</si>
  <si>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</si>
  <si>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</si>
  <si>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</si>
  <si>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</si>
  <si>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</si>
  <si>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</si>
  <si>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</si>
  <si>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</si>
  <si>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</si>
  <si>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</si>
  <si>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</si>
  <si>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</si>
  <si>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</si>
  <si>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</si>
  <si>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</si>
  <si>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</si>
  <si>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</si>
  <si>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</si>
  <si>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</si>
  <si>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</si>
  <si>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</si>
  <si>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</si>
  <si>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</si>
  <si>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</si>
  <si>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</si>
  <si>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</si>
  <si>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</si>
  <si>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</si>
  <si>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</si>
  <si>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</si>
  <si>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</si>
  <si>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</si>
  <si>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</si>
  <si>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</si>
  <si>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</si>
  <si>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</si>
  <si>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</si>
  <si>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</si>
  <si>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</si>
  <si>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</si>
  <si>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</si>
  <si>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</si>
  <si>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</si>
  <si>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</si>
  <si>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</si>
  <si>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</si>
  <si>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</si>
  <si>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</si>
  <si>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</si>
  <si>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</si>
  <si>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</si>
  <si>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</si>
  <si>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</si>
  <si>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</si>
  <si>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</si>
  <si>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</si>
  <si>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</si>
  <si>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</si>
  <si>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</si>
  <si>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</si>
  <si>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</si>
  <si>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</si>
  <si>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</si>
  <si>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</si>
  <si>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</si>
  <si>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</si>
  <si>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</si>
  <si>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</si>
  <si>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</si>
  <si>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</si>
  <si>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</si>
  <si>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</si>
  <si>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</si>
  <si>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</si>
  <si>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</si>
  <si>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</si>
  <si>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</si>
  <si>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</si>
  <si>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</si>
  <si>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</si>
  <si>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</si>
  <si>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</si>
  <si>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</si>
  <si>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</si>
  <si>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</si>
  <si>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</si>
  <si>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</si>
  <si>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</si>
  <si>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</si>
  <si>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</si>
  <si>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</si>
  <si>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</si>
  <si>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</si>
  <si>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</si>
  <si>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</si>
  <si>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</si>
  <si>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</si>
  <si>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</si>
  <si>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</si>
  <si>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</si>
  <si>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</si>
  <si>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</si>
  <si>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</si>
  <si>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</si>
  <si>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</si>
  <si>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</si>
  <si>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</si>
  <si>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</si>
  <si>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</si>
  <si>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</si>
  <si>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</si>
  <si>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</si>
  <si>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</si>
  <si>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</si>
  <si>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</si>
  <si>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</si>
  <si>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</si>
  <si>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</si>
  <si>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</si>
  <si>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</si>
  <si>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</si>
  <si>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</si>
  <si>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</si>
  <si>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</si>
  <si>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</si>
  <si>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</si>
  <si>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</si>
  <si>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</si>
  <si>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</si>
  <si>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</si>
  <si>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</si>
  <si>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</si>
  <si>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</si>
  <si>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</si>
  <si>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</si>
  <si>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</si>
  <si>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</si>
  <si>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</si>
  <si>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</si>
  <si>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</si>
  <si>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</si>
  <si>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</si>
  <si>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</si>
  <si>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</si>
  <si>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</si>
  <si>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</si>
  <si>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</si>
  <si>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</si>
  <si>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</si>
  <si>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</si>
  <si>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</si>
  <si>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</si>
  <si>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</si>
  <si>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</si>
  <si>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</si>
  <si>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</si>
  <si>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</si>
  <si>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</si>
  <si>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</si>
  <si>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</si>
  <si>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</si>
  <si>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</si>
  <si>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</si>
  <si>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</si>
  <si>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</si>
  <si>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</si>
  <si>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</si>
  <si>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</si>
  <si>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</si>
  <si>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</si>
  <si>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</si>
  <si>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</si>
  <si>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</si>
  <si>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</si>
  <si>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</si>
  <si>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</si>
  <si>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</si>
  <si>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</si>
  <si>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</si>
  <si>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</si>
  <si>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</si>
  <si>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</si>
  <si>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</si>
  <si>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</si>
  <si>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</si>
  <si>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</si>
  <si>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</si>
  <si>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</si>
  <si>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</si>
  <si>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</si>
  <si>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</si>
  <si>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</si>
  <si>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</si>
  <si>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</si>
  <si>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</si>
  <si>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</si>
  <si>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</si>
  <si>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</si>
  <si>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</si>
  <si>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</si>
  <si>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</si>
  <si>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</si>
  <si>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</si>
  <si>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</si>
  <si>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</si>
  <si>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</si>
  <si>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</si>
  <si>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</si>
  <si>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</si>
  <si>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</si>
  <si>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</si>
  <si>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</si>
  <si>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</si>
  <si>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</si>
  <si>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</si>
  <si>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</si>
  <si>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</si>
  <si>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</si>
  <si>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</si>
  <si>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</si>
  <si>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</si>
  <si>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</si>
  <si>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</si>
  <si>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</si>
  <si>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</si>
  <si>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</si>
  <si>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</si>
  <si>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</si>
  <si>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</si>
  <si>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</si>
  <si>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</si>
  <si>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</si>
  <si>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</si>
  <si>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</si>
  <si>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</si>
  <si>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</si>
  <si>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</si>
  <si>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</si>
  <si>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</si>
  <si>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</si>
  <si>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</si>
  <si>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</si>
  <si>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</si>
  <si>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</si>
  <si>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</si>
  <si>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</si>
  <si>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</si>
  <si>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</si>
  <si>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</si>
  <si>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</si>
  <si>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</si>
  <si>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</si>
  <si>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</si>
  <si>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</si>
  <si>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</si>
  <si>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</si>
  <si>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</si>
  <si>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</si>
  <si>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</si>
  <si>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</si>
  <si>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</si>
  <si>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</si>
  <si>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</si>
  <si>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</si>
  <si>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</si>
  <si>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</si>
  <si>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</si>
  <si>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</si>
  <si>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</si>
  <si>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</si>
  <si>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</si>
  <si>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</si>
  <si>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</si>
  <si>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</si>
  <si>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</si>
  <si>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</si>
  <si>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</si>
  <si>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</si>
  <si>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</si>
  <si>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</si>
  <si>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</si>
  <si>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</si>
  <si>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</si>
  <si>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</si>
  <si>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</si>
  <si>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</si>
  <si>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</si>
  <si>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</si>
  <si>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</si>
  <si>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</si>
  <si>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</si>
  <si>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</si>
  <si>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</si>
  <si>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</si>
  <si>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</si>
  <si>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</si>
  <si>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</si>
  <si>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</si>
  <si>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</si>
  <si>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</si>
  <si>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</si>
  <si>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</si>
  <si>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</si>
  <si>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</si>
  <si>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</si>
  <si>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</si>
  <si>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</si>
  <si>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</si>
  <si>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</si>
  <si>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</si>
  <si>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</si>
  <si>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</si>
  <si>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</si>
  <si>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</si>
  <si>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</si>
  <si>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</si>
  <si>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</si>
  <si>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</si>
  <si>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</si>
  <si>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</si>
  <si>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</si>
  <si>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</si>
  <si>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</si>
  <si>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</si>
  <si>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</si>
  <si>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</si>
  <si>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</si>
  <si>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</si>
  <si>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</si>
  <si>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</si>
  <si>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</si>
  <si>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</si>
  <si>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</si>
  <si>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</si>
  <si>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</si>
  <si>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</si>
  <si>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</si>
  <si>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</si>
  <si>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</si>
  <si>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</si>
  <si>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</si>
  <si>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</si>
  <si>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</si>
  <si>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</si>
  <si>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</si>
  <si>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</si>
  <si>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</si>
  <si>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</si>
  <si>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</si>
  <si>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</si>
  <si>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</si>
  <si>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</si>
  <si>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</si>
  <si>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</si>
  <si>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</si>
  <si>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</si>
  <si>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</si>
  <si>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</si>
  <si>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</si>
  <si>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</si>
  <si>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</si>
  <si>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</si>
  <si>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</si>
  <si>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</si>
  <si>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</si>
  <si>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</si>
  <si>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</si>
  <si>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</si>
  <si>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</si>
  <si>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</si>
  <si>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</si>
  <si>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</si>
  <si>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</si>
  <si>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</si>
  <si>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</si>
  <si>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</si>
  <si>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</si>
  <si>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</si>
  <si>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</si>
  <si>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</si>
  <si>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</si>
  <si>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</si>
  <si>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</si>
  <si>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</si>
  <si>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</si>
  <si>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</si>
  <si>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</si>
  <si>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</si>
  <si>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</si>
  <si>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</si>
  <si>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</si>
  <si>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</si>
  <si>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</si>
  <si>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</si>
  <si>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</si>
  <si>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</si>
  <si>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</si>
  <si>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</si>
  <si>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</si>
  <si>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</si>
  <si>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</si>
  <si>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</si>
  <si>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</si>
  <si>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</si>
  <si>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</si>
  <si>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</si>
  <si>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</si>
  <si>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</si>
  <si>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</si>
  <si>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</si>
  <si>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</si>
  <si>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</si>
  <si>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</si>
  <si>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</si>
  <si>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</si>
  <si>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</si>
  <si>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</si>
  <si>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</si>
  <si>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</si>
  <si>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</si>
  <si>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</si>
  <si>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</si>
  <si>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</si>
  <si>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</si>
  <si>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</si>
  <si>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</si>
  <si>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</si>
  <si>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</si>
  <si>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</si>
  <si>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</si>
  <si>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</si>
  <si>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</si>
  <si>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</si>
  <si>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</si>
  <si>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</si>
  <si>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</si>
  <si>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</si>
  <si>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</si>
  <si>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</si>
  <si>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</si>
  <si>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</si>
  <si>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</si>
  <si>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</si>
  <si>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</si>
  <si>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</si>
  <si>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</si>
  <si>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</si>
  <si>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</si>
  <si>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</si>
  <si>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</si>
  <si>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</si>
  <si>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</si>
  <si>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</si>
  <si>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</si>
  <si>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</si>
  <si>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</si>
  <si>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</si>
  <si>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</si>
  <si>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</si>
  <si>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</si>
  <si>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</si>
  <si>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</si>
  <si>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</si>
  <si>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</si>
  <si>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</si>
  <si>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</si>
  <si>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</si>
  <si>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</si>
  <si>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</si>
  <si>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</si>
  <si>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</si>
  <si>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</si>
  <si>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</si>
  <si>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</si>
  <si>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</si>
  <si>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</si>
  <si>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</si>
  <si>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</si>
  <si>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</si>
  <si>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</si>
  <si>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</si>
  <si>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</si>
  <si>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</si>
  <si>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</si>
  <si>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</si>
  <si>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</si>
  <si>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</si>
  <si>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</si>
  <si>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</si>
  <si>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</si>
  <si>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</si>
  <si>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</si>
  <si>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</si>
  <si>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</si>
  <si>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</si>
  <si>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</si>
  <si>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</si>
  <si>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</si>
  <si>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</si>
  <si>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</si>
  <si>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</si>
  <si>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</si>
  <si>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</si>
  <si>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</si>
  <si>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</si>
  <si>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</si>
  <si>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</si>
  <si>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</si>
  <si>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</si>
  <si>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</si>
  <si>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</si>
  <si>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</si>
  <si>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</si>
  <si>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</si>
  <si>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</si>
  <si>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</si>
  <si>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</si>
  <si>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</si>
  <si>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</si>
  <si>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</si>
  <si>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</si>
  <si>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</si>
  <si>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</si>
  <si>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</si>
  <si>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</si>
  <si>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</si>
  <si>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</si>
  <si>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</si>
  <si>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</si>
  <si>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</si>
  <si>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</si>
  <si>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</si>
  <si>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</si>
  <si>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</si>
  <si>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</si>
  <si>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</si>
  <si>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</si>
  <si>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</si>
  <si>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</si>
  <si>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</si>
  <si>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</si>
  <si>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</si>
  <si>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</si>
  <si>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</si>
  <si>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</si>
  <si>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</si>
  <si>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</si>
  <si>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</si>
  <si>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</si>
  <si>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</si>
  <si>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</si>
  <si>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</si>
  <si>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</si>
  <si>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</si>
  <si>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</si>
  <si>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</si>
  <si>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</si>
  <si>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</si>
  <si>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</si>
  <si>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</si>
  <si>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</si>
  <si>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</si>
  <si>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</si>
  <si>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</si>
  <si>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</si>
  <si>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</si>
  <si>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</si>
  <si>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</si>
  <si>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</si>
  <si>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</si>
  <si>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</si>
  <si>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</si>
  <si>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</si>
  <si>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</si>
  <si>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</si>
  <si>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</si>
  <si>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</si>
  <si>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</si>
  <si>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</si>
  <si>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</si>
  <si>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</si>
  <si>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</si>
  <si>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</si>
  <si>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</si>
  <si>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</si>
  <si>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</si>
  <si>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</si>
  <si>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</si>
  <si>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</si>
  <si>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</si>
  <si>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</si>
  <si>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</si>
  <si>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</si>
  <si>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</si>
  <si>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</si>
  <si>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</si>
  <si>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</si>
  <si>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</si>
  <si>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</si>
  <si>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</si>
  <si>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</si>
  <si>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</si>
  <si>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</si>
  <si>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</si>
  <si>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</si>
  <si>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</si>
  <si>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</si>
  <si>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</si>
  <si>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</si>
  <si>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</si>
  <si>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</si>
  <si>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</si>
  <si>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</si>
  <si>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</si>
  <si>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</si>
  <si>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</si>
  <si>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</si>
  <si>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</si>
  <si>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</si>
  <si>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</si>
  <si>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</si>
  <si>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</si>
  <si>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</si>
  <si>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</si>
  <si>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</si>
  <si>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</si>
  <si>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</si>
  <si>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</si>
  <si>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</si>
  <si>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</si>
  <si>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</si>
  <si>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</si>
  <si>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</si>
  <si>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</si>
  <si>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</si>
  <si>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</si>
  <si>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</si>
  <si>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</si>
  <si>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</si>
  <si>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</si>
  <si>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</si>
  <si>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</si>
  <si>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</si>
  <si>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</si>
  <si>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</si>
  <si>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</si>
  <si>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</si>
  <si>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</si>
  <si>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</si>
  <si>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</si>
  <si>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</si>
  <si>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</si>
  <si>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</si>
  <si>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</si>
  <si>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</si>
  <si>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</si>
  <si>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</si>
  <si>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</si>
  <si>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</si>
  <si>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</si>
  <si>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</si>
  <si>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</si>
  <si>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</si>
  <si>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</si>
  <si>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</si>
  <si>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</si>
  <si>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</si>
  <si>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</si>
  <si>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</si>
  <si>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</si>
  <si>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</si>
  <si>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</si>
  <si>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</si>
  <si>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</si>
  <si>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</si>
  <si>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</si>
  <si>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</si>
  <si>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</si>
  <si>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</si>
  <si>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</si>
  <si>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</si>
  <si>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</si>
  <si>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</si>
  <si>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</si>
  <si>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</si>
  <si>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</si>
  <si>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</si>
  <si>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</si>
  <si>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</si>
  <si>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</si>
  <si>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</si>
  <si>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</si>
  <si>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</si>
  <si>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</si>
  <si>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</si>
  <si>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</si>
  <si>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</si>
  <si>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</si>
  <si>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</si>
  <si>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</si>
  <si>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</si>
  <si>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</si>
  <si>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</si>
  <si>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</si>
  <si>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</si>
  <si>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</si>
  <si>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</si>
  <si>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</si>
  <si>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</si>
  <si>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</si>
  <si>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</si>
  <si>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</si>
  <si>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</si>
  <si>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</si>
  <si>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</si>
  <si>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</si>
  <si>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</si>
  <si>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</si>
  <si>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</si>
  <si>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</si>
  <si>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</si>
  <si>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</si>
  <si>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</si>
  <si>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</si>
  <si>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</si>
  <si>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</si>
  <si>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</si>
  <si>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</si>
  <si>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</si>
  <si>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</si>
  <si>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</si>
  <si>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</si>
  <si>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</si>
  <si>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</si>
  <si>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</si>
  <si>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</si>
  <si>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</si>
  <si>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</si>
  <si>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</si>
  <si>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</si>
  <si>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</si>
  <si>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</si>
  <si>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</si>
  <si>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</si>
  <si>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</si>
  <si>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</si>
  <si>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</si>
  <si>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</si>
  <si>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</si>
  <si>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</si>
  <si>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</si>
  <si>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</si>
  <si>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</si>
  <si>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</si>
  <si>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</si>
  <si>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</si>
  <si>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</si>
  <si>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</si>
  <si>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</si>
  <si>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</si>
  <si>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</si>
  <si>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</si>
  <si>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</si>
  <si>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</si>
  <si>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</si>
  <si>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</si>
  <si>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</si>
  <si>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</si>
  <si>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</si>
  <si>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</si>
  <si>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</si>
  <si>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</si>
  <si>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</si>
  <si>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</si>
  <si>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</si>
  <si>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</si>
  <si>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</si>
  <si>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</si>
  <si>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</si>
  <si>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</si>
  <si>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</si>
  <si>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</si>
  <si>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</si>
  <si>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</si>
  <si>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</si>
  <si>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</si>
  <si>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</si>
  <si>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</si>
  <si>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</si>
  <si>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</si>
  <si>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</si>
  <si>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</si>
  <si>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</si>
  <si>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</si>
  <si>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</si>
  <si>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</si>
  <si>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</si>
  <si>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</si>
  <si>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</si>
  <si>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</si>
  <si>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</si>
  <si>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</si>
  <si>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</si>
  <si>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</si>
  <si>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</si>
  <si>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</si>
  <si>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</si>
  <si>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</si>
  <si>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</si>
  <si>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</si>
  <si>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</si>
  <si>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</si>
  <si>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</si>
  <si>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</si>
  <si>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</si>
  <si>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</si>
  <si>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</si>
  <si>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</si>
  <si>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</si>
  <si>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</si>
  <si>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</si>
  <si>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</si>
  <si>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</si>
  <si>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</si>
  <si>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</si>
  <si>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</si>
  <si>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</si>
  <si>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</si>
  <si>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</si>
  <si>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</si>
  <si>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</si>
  <si>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</si>
  <si>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</si>
  <si>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</si>
  <si>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</si>
  <si>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</si>
  <si>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</si>
  <si>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</si>
  <si>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</si>
  <si>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</si>
  <si>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</si>
  <si>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</si>
  <si>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</si>
  <si>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</si>
  <si>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</si>
  <si>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</si>
  <si>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</si>
  <si>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</si>
  <si>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</si>
  <si>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</si>
  <si>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</si>
  <si>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</si>
  <si>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</si>
  <si>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</si>
  <si>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</si>
  <si>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</si>
  <si>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</si>
  <si>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</si>
  <si>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</si>
  <si>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</si>
  <si>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</si>
  <si>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</si>
  <si>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</si>
  <si>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</si>
  <si>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</si>
  <si>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</si>
  <si>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</si>
  <si>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</si>
  <si>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</si>
  <si>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</si>
  <si>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</si>
  <si>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</si>
  <si>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</si>
  <si>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</si>
  <si>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</si>
  <si>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</si>
  <si>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</si>
  <si>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</si>
  <si>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</si>
  <si>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</si>
  <si>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</si>
  <si>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</si>
  <si>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</si>
  <si>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</si>
  <si>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</si>
  <si>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</si>
  <si>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</si>
  <si>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</si>
  <si>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</si>
  <si>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</si>
  <si>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</si>
  <si>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</si>
  <si>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</si>
  <si>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</si>
  <si>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</si>
  <si>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</si>
  <si>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</si>
  <si>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</si>
  <si>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</si>
  <si>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</si>
  <si>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</si>
  <si>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</si>
  <si>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</si>
  <si>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</si>
  <si>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</si>
  <si>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</si>
  <si>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</si>
  <si>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</si>
  <si>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</si>
  <si>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</si>
  <si>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</si>
  <si>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</si>
  <si>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</si>
  <si>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</si>
  <si>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</si>
  <si>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</si>
  <si>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</si>
  <si>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</si>
  <si>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</si>
  <si>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</si>
  <si>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</si>
  <si>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</si>
  <si>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</si>
  <si>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</si>
  <si>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</si>
  <si>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</si>
  <si>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</si>
  <si>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</si>
  <si>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</si>
  <si>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</si>
  <si>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</si>
  <si>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</si>
  <si>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</si>
  <si>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</si>
  <si>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</si>
  <si>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</si>
  <si>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</si>
  <si>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</si>
  <si>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</si>
  <si>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</si>
  <si>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</si>
  <si>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</si>
  <si>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</si>
  <si>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</si>
  <si>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</si>
  <si>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</si>
  <si>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</si>
  <si>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</si>
  <si>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</si>
  <si>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</si>
  <si>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</si>
  <si>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</si>
  <si>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</si>
  <si>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</si>
  <si>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</si>
  <si>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</si>
  <si>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</si>
  <si>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</si>
  <si>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</si>
  <si>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</si>
  <si>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</si>
  <si>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</si>
  <si>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</si>
  <si>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</si>
  <si>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</si>
  <si>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</si>
  <si>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</si>
  <si>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</si>
  <si>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</si>
  <si>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</si>
  <si>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</si>
  <si>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</si>
  <si>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</si>
  <si>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</si>
  <si>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</si>
  <si>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</si>
  <si>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</si>
  <si>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</si>
  <si>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</si>
  <si>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</si>
  <si>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</si>
  <si>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</si>
  <si>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</si>
  <si>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</si>
  <si>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</si>
  <si>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</si>
  <si>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</si>
  <si>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</si>
  <si>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</si>
  <si>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</si>
  <si>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</si>
  <si>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</si>
  <si>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</si>
  <si>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</si>
  <si>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</si>
  <si>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</si>
  <si>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</si>
  <si>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</si>
  <si>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</si>
  <si>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</si>
  <si>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</si>
  <si>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</si>
  <si>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</si>
  <si>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</si>
  <si>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</si>
  <si>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</si>
  <si>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</si>
  <si>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</si>
  <si>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</si>
  <si>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</si>
  <si>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</si>
  <si>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</si>
  <si>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</si>
  <si>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</si>
  <si>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</si>
  <si>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</si>
  <si>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</si>
  <si>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</si>
  <si>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</si>
  <si>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</si>
  <si>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</si>
  <si>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</si>
  <si>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</si>
  <si>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</si>
  <si>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</si>
  <si>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</si>
  <si>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</si>
  <si>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</si>
  <si>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</si>
  <si>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</si>
  <si>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</si>
  <si>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</si>
  <si>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</si>
  <si>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</si>
  <si>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</si>
  <si>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</si>
  <si>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</si>
  <si>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</si>
  <si>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</si>
  <si>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</si>
  <si>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</si>
  <si>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</si>
  <si>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</si>
  <si>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</si>
  <si>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</si>
  <si>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</si>
  <si>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</si>
  <si>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</si>
  <si>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</si>
  <si>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</si>
  <si>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</si>
  <si>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</si>
  <si>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</si>
  <si>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</si>
  <si>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</si>
  <si>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</si>
  <si>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</si>
  <si>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</si>
  <si>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</si>
  <si>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</si>
  <si>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</si>
  <si>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</si>
  <si>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</si>
  <si>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</si>
  <si>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</si>
  <si>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</si>
  <si>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</si>
  <si>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</si>
  <si>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</si>
  <si>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</si>
  <si>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</si>
  <si>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</si>
  <si>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</si>
  <si>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</si>
  <si>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</si>
  <si>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</si>
  <si>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</si>
  <si>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</si>
  <si>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</si>
  <si>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</si>
  <si>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</si>
  <si>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</si>
  <si>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</si>
  <si>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</si>
  <si>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</si>
  <si>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</si>
  <si>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</si>
  <si>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</si>
  <si>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</si>
  <si>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</si>
  <si>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</si>
  <si>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</si>
  <si>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</si>
  <si>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</si>
  <si>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</si>
  <si>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</si>
  <si>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</si>
  <si>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</si>
  <si>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</si>
  <si>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</si>
  <si>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</si>
  <si>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</si>
  <si>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</si>
  <si>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</si>
  <si>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</si>
  <si>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</si>
  <si>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</si>
  <si>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</si>
  <si>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</si>
  <si>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</si>
  <si>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</si>
  <si>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</si>
  <si>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</si>
  <si>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</si>
  <si>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</si>
  <si>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</si>
  <si>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</si>
  <si>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</si>
  <si>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</si>
  <si>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</si>
  <si>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</si>
  <si>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</si>
  <si>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</si>
  <si>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</si>
  <si>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</si>
  <si>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</si>
  <si>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</si>
  <si>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</si>
  <si>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</si>
  <si>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</si>
  <si>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</si>
  <si>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</si>
  <si>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</si>
  <si>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</si>
  <si>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</si>
  <si>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</si>
  <si>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</si>
  <si>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</si>
  <si>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</si>
  <si>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</si>
  <si>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</si>
  <si>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</si>
  <si>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</si>
  <si>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</si>
  <si>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</si>
  <si>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</si>
  <si>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</si>
  <si>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</si>
  <si>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</si>
  <si>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</si>
  <si>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</si>
  <si>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</si>
  <si>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</si>
  <si>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</si>
  <si>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</si>
  <si>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</si>
  <si>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</si>
  <si>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</si>
  <si>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</si>
  <si>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</si>
  <si>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</si>
  <si>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</si>
  <si>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</si>
  <si>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</si>
  <si>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</si>
  <si>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</si>
  <si>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</si>
  <si>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</si>
  <si>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</si>
  <si>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</si>
  <si>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</si>
  <si>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</si>
  <si>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</si>
  <si>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</si>
  <si>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</si>
  <si>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</si>
  <si>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</si>
  <si>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</si>
  <si>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</si>
  <si>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</si>
  <si>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</si>
  <si>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</si>
  <si>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</si>
  <si>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</si>
  <si>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</si>
  <si>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</si>
  <si>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</si>
  <si>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</si>
  <si>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</si>
  <si>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</si>
  <si>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</si>
  <si>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</si>
  <si>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</si>
  <si>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</si>
  <si>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</si>
  <si>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</si>
  <si>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</si>
  <si>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</si>
  <si>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</si>
  <si>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</si>
  <si>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</si>
  <si>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</si>
  <si>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</si>
  <si>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</si>
  <si>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</si>
  <si>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</si>
  <si>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</si>
  <si>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</si>
  <si>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</si>
  <si>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</si>
  <si>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</si>
  <si>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</si>
  <si>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</si>
  <si>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</si>
  <si>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</si>
  <si>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</si>
  <si>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</si>
  <si>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</si>
  <si>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</si>
  <si>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</si>
  <si>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</si>
  <si>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</si>
  <si>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</si>
  <si>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</si>
  <si>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</si>
  <si>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</si>
  <si>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</si>
  <si>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</si>
  <si>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</si>
  <si>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</si>
  <si>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</si>
  <si>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</si>
  <si>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</si>
  <si>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</si>
  <si>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</si>
  <si>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</si>
  <si>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</si>
  <si>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</si>
  <si>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</si>
  <si>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</si>
  <si>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</si>
  <si>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</si>
  <si>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</si>
  <si>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</si>
  <si>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</si>
  <si>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</si>
  <si>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</si>
  <si>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</si>
  <si>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</si>
  <si>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</si>
  <si>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</si>
  <si>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</si>
  <si>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</si>
  <si>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</si>
  <si>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</si>
  <si>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</si>
  <si>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</si>
  <si>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</si>
  <si>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</si>
  <si>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</si>
  <si>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</si>
  <si>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</si>
  <si>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</si>
  <si>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</si>
  <si>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</si>
  <si>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</si>
  <si>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</si>
  <si>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</si>
  <si>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</si>
  <si>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</si>
  <si>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</si>
  <si>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</si>
  <si>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</si>
  <si>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</si>
  <si>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</si>
  <si>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</si>
  <si>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</si>
  <si>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</si>
  <si>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</si>
  <si>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</si>
  <si>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</si>
  <si>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</si>
  <si>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</si>
  <si>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</si>
  <si>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</si>
  <si>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</si>
  <si>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</si>
  <si>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</si>
  <si>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</si>
  <si>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</si>
  <si>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</si>
  <si>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</si>
  <si>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</si>
  <si>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</si>
  <si>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</si>
  <si>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</si>
  <si>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</si>
  <si>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</si>
  <si>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</si>
  <si>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</si>
  <si>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</si>
  <si>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</si>
  <si>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</si>
  <si>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</si>
  <si>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</si>
  <si>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</si>
  <si>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</si>
  <si>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</si>
  <si>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</si>
  <si>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</si>
  <si>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</si>
  <si>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</si>
  <si>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</si>
  <si>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</si>
  <si>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</si>
  <si>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</si>
  <si>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</si>
  <si>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</si>
  <si>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</si>
  <si>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</si>
  <si>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</si>
  <si>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</si>
  <si>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</si>
  <si>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</si>
  <si>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</si>
  <si>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</si>
  <si>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</si>
  <si>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</si>
  <si>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</si>
  <si>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</si>
  <si>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</si>
  <si>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</si>
  <si>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</si>
  <si>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</si>
  <si>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</si>
  <si>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</si>
  <si>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</si>
  <si>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</si>
  <si>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</si>
  <si>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</si>
  <si>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</si>
  <si>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</si>
  <si>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</si>
  <si>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</si>
  <si>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</si>
  <si>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</si>
  <si>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</si>
  <si>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</si>
  <si>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</si>
  <si>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</si>
  <si>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</si>
  <si>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</si>
  <si>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</si>
  <si>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</si>
  <si>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</si>
  <si>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</si>
  <si>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</si>
  <si>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</si>
  <si>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</si>
  <si>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</si>
  <si>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</si>
  <si>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</si>
  <si>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</si>
  <si>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</si>
  <si>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</si>
  <si>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</si>
  <si>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</si>
  <si>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</si>
  <si>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</si>
  <si>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</si>
  <si>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</si>
  <si>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</si>
  <si>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</si>
  <si>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</si>
  <si>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</si>
  <si>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</si>
  <si>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</si>
  <si>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</si>
  <si>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</si>
  <si>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</si>
  <si>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</si>
  <si>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</si>
  <si>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</si>
  <si>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</si>
  <si>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</si>
  <si>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</si>
  <si>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</si>
  <si>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</si>
  <si>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</si>
  <si>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</si>
  <si>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</si>
  <si>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</si>
  <si>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</si>
  <si>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</si>
  <si>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</si>
  <si>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</si>
  <si>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</si>
  <si>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</si>
  <si>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</si>
  <si>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</si>
  <si>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</si>
  <si>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</si>
  <si>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</si>
  <si>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</si>
  <si>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</si>
  <si>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</si>
  <si>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</si>
  <si>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</si>
  <si>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</si>
  <si>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</si>
  <si>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</si>
  <si>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</si>
  <si>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</si>
  <si>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</si>
  <si>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</si>
  <si>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</si>
  <si>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</si>
  <si>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</si>
  <si>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</si>
  <si>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</si>
  <si>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</si>
  <si>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</si>
  <si>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</si>
  <si>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</si>
  <si>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</si>
  <si>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</si>
  <si>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</si>
  <si>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</si>
  <si>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</si>
  <si>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</si>
  <si>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</si>
  <si>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</si>
  <si>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</si>
  <si>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</si>
  <si>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</si>
  <si>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</si>
  <si>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</si>
  <si>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</si>
  <si>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</si>
  <si>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</si>
  <si>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</si>
  <si>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</si>
  <si>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</si>
  <si>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</si>
  <si>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</si>
  <si>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</si>
  <si>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</si>
  <si>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</si>
  <si>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</si>
  <si>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</si>
  <si>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</si>
  <si>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</si>
  <si>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</si>
  <si>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</si>
  <si>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</si>
  <si>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</si>
  <si>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</si>
  <si>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</si>
  <si>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</si>
  <si>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</si>
  <si>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</si>
  <si>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</si>
  <si>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</si>
  <si>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</si>
  <si>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</si>
  <si>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</si>
  <si>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</si>
  <si>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</si>
  <si>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</si>
  <si>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</si>
  <si>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</si>
  <si>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</si>
  <si>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</si>
  <si>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</si>
  <si>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</si>
  <si>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</si>
  <si>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</si>
  <si>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</si>
  <si>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</si>
  <si>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</si>
  <si>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</si>
  <si>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</si>
  <si>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</si>
  <si>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</si>
  <si>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</si>
  <si>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</si>
  <si>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</si>
  <si>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</si>
  <si>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</si>
  <si>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</si>
  <si>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</si>
  <si>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</si>
  <si>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</si>
  <si>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</si>
  <si>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</si>
  <si>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</si>
  <si>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</si>
  <si>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</si>
  <si>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</si>
  <si>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</si>
  <si>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</si>
  <si>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</si>
  <si>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</si>
  <si>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</si>
  <si>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</si>
  <si>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</si>
  <si>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</si>
  <si>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</si>
  <si>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</si>
  <si>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</si>
  <si>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</si>
  <si>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</si>
  <si>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</si>
  <si>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</si>
  <si>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</si>
  <si>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</si>
  <si>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</si>
  <si>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</si>
  <si>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</si>
  <si>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</si>
  <si>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</si>
  <si>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</si>
  <si>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</si>
  <si>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</si>
  <si>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</si>
  <si>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</si>
  <si>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</si>
  <si>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</si>
  <si>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</si>
  <si>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</si>
  <si>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</si>
  <si>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</si>
  <si>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</si>
  <si>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</si>
  <si>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</si>
  <si>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</si>
  <si>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</si>
  <si>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</si>
  <si>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</si>
  <si>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</si>
  <si>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</si>
  <si>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</si>
  <si>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</si>
  <si>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</si>
  <si>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</si>
  <si>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</si>
  <si>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</si>
  <si>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</si>
  <si>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</si>
  <si>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</si>
  <si>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</si>
  <si>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</si>
  <si>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</si>
  <si>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</si>
  <si>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</si>
  <si>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</si>
  <si>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</si>
  <si>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</si>
  <si>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</si>
  <si>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</si>
  <si>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</si>
  <si>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</si>
  <si>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</si>
  <si>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</si>
  <si>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</si>
  <si>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</si>
  <si>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</si>
  <si>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</si>
  <si>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</si>
  <si>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</si>
  <si>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</si>
  <si>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</si>
  <si>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</si>
  <si>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</si>
  <si>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</si>
  <si>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</si>
  <si>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</si>
  <si>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</si>
  <si>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</si>
  <si>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</si>
  <si>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</si>
  <si>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</si>
  <si>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</si>
  <si>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</si>
  <si>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</si>
  <si>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</si>
  <si>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</si>
  <si>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</si>
  <si>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</si>
  <si>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</si>
  <si>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</si>
  <si>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</si>
  <si>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</si>
  <si>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</si>
  <si>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</si>
  <si>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</si>
  <si>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</si>
  <si>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</si>
  <si>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</si>
  <si>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</si>
  <si>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</si>
  <si>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</si>
  <si>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</si>
  <si>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</si>
  <si>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</si>
  <si>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</si>
  <si>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</si>
  <si>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</si>
  <si>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</si>
  <si>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</si>
  <si>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</si>
  <si>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</si>
  <si>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</si>
  <si>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</si>
  <si>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</si>
  <si>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</si>
  <si>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</si>
  <si>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</si>
  <si>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</si>
  <si>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</si>
  <si>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</si>
  <si>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</si>
  <si>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</si>
  <si>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</si>
  <si>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</si>
  <si>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</si>
  <si>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</si>
  <si>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</si>
  <si>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</si>
  <si>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</si>
  <si>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</si>
  <si>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</si>
  <si>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</si>
  <si>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</si>
  <si>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</si>
  <si>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</si>
  <si>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</si>
  <si>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</si>
  <si>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</si>
  <si>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</si>
  <si>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</si>
  <si>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</si>
  <si>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</si>
  <si>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</si>
  <si>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</si>
  <si>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</si>
  <si>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</si>
  <si>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</si>
  <si>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</si>
  <si>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</si>
  <si>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</si>
  <si>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</si>
  <si>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</si>
  <si>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</si>
  <si>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</si>
  <si>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</si>
  <si>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</si>
  <si>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</si>
  <si>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</si>
  <si>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</si>
  <si>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</si>
  <si>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</si>
  <si>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</si>
  <si>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</si>
  <si>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</si>
  <si>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</si>
  <si>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</si>
  <si>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</si>
  <si>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</si>
  <si>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</si>
  <si>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</si>
  <si>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</si>
  <si>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</si>
  <si>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</si>
  <si>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</si>
  <si>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</si>
  <si>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</si>
  <si>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</si>
  <si>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</si>
  <si>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</si>
  <si>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</si>
  <si>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</si>
  <si>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</si>
  <si>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</si>
  <si>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</si>
  <si>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</si>
  <si>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</si>
  <si>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</si>
  <si>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</si>
  <si>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</si>
  <si>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</si>
  <si>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</si>
  <si>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</si>
  <si>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</si>
  <si>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</si>
  <si>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</si>
  <si>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</si>
  <si>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</si>
  <si>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</si>
  <si>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</si>
  <si>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</si>
  <si>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</si>
  <si>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</si>
  <si>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</si>
  <si>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</si>
  <si>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</si>
  <si>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</si>
  <si>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</si>
  <si>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</si>
  <si>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</si>
  <si>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</si>
  <si>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</si>
  <si>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</si>
  <si>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</si>
  <si>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</si>
  <si>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</si>
  <si>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</si>
  <si>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</si>
  <si>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</si>
  <si>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</si>
  <si>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</si>
  <si>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</si>
  <si>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</si>
  <si>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</si>
  <si>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</si>
  <si>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</si>
  <si>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</si>
  <si>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</si>
  <si>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</si>
  <si>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</si>
  <si>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</si>
  <si>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</si>
  <si>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</si>
  <si>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</si>
  <si>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</si>
  <si>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</si>
  <si>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</si>
  <si>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</si>
  <si>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</si>
  <si>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</si>
  <si>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</si>
  <si>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</si>
  <si>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</si>
  <si>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</si>
  <si>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</si>
  <si>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</si>
  <si>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</si>
  <si>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</si>
  <si>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</si>
  <si>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</si>
  <si>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</si>
  <si>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</si>
  <si>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</si>
  <si>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</si>
  <si>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</si>
  <si>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</si>
  <si>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</si>
  <si>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</si>
  <si>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</si>
  <si>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</si>
  <si>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</si>
  <si>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</si>
  <si>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</si>
  <si>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</si>
  <si>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</si>
  <si>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</si>
  <si>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</si>
  <si>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</si>
  <si>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</si>
  <si>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</si>
  <si>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</si>
  <si>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</si>
  <si>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</si>
  <si>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</si>
  <si>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</si>
  <si>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</si>
  <si>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</si>
  <si>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</si>
  <si>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</si>
  <si>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</si>
  <si>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</si>
  <si>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</si>
  <si>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</si>
  <si>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</si>
  <si>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</si>
  <si>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</si>
  <si>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</si>
  <si>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</si>
  <si>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</si>
  <si>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</si>
  <si>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</si>
  <si>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</si>
  <si>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</si>
  <si>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</si>
  <si>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</si>
  <si>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</si>
  <si>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</si>
  <si>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</si>
  <si>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</si>
  <si>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</si>
  <si>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</si>
  <si>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</si>
  <si>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</si>
  <si>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</si>
  <si>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</si>
  <si>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</si>
  <si>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</si>
  <si>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</si>
  <si>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</si>
  <si>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</si>
  <si>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</si>
  <si>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</si>
  <si>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</si>
  <si>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</si>
  <si>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</si>
  <si>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</si>
  <si>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</si>
  <si>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</si>
  <si>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</si>
  <si>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</si>
  <si>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</si>
  <si>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</si>
  <si>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</si>
  <si>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</si>
  <si>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</si>
  <si>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</si>
  <si>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</si>
  <si>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</si>
  <si>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</si>
  <si>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</si>
  <si>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</si>
  <si>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</si>
  <si>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</si>
  <si>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</si>
  <si>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</si>
  <si>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</si>
  <si>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</si>
  <si>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</si>
  <si>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</si>
  <si>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</si>
  <si>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</si>
  <si>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</si>
  <si>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</si>
  <si>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</si>
  <si>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</si>
  <si>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</si>
  <si>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</si>
  <si>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</si>
  <si>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</si>
  <si>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</si>
  <si>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</si>
  <si>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</si>
  <si>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</si>
  <si>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</si>
  <si>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</si>
  <si>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</si>
  <si>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</si>
  <si>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</si>
  <si>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</si>
  <si>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</si>
  <si>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</si>
  <si>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</si>
  <si>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</si>
  <si>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</si>
  <si>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</si>
  <si>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</si>
  <si>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</si>
  <si>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</si>
  <si>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</si>
  <si>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</si>
  <si>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</si>
  <si>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</si>
  <si>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</si>
  <si>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</si>
  <si>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</si>
  <si>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</si>
  <si>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</si>
  <si>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</si>
  <si>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</si>
  <si>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</si>
  <si>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</si>
  <si>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</si>
  <si>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</si>
  <si>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</si>
  <si>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</si>
  <si>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</si>
  <si>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</si>
  <si>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</si>
  <si>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</si>
  <si>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</si>
  <si>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</si>
  <si>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</si>
  <si>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</si>
  <si>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</si>
  <si>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</si>
  <si>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</si>
  <si>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</si>
  <si>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</si>
  <si>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</si>
  <si>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</si>
  <si>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</si>
  <si>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</si>
  <si>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</si>
  <si>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</si>
  <si>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</si>
  <si>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</si>
  <si>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</si>
  <si>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</si>
  <si>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</si>
  <si>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</si>
  <si>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</si>
  <si>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</si>
  <si>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</si>
  <si>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</si>
  <si>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</si>
  <si>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</si>
  <si>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</si>
  <si>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</si>
  <si>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</si>
  <si>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</si>
  <si>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</si>
  <si>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</si>
  <si>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</si>
  <si>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</si>
  <si>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</si>
  <si>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</si>
  <si>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</si>
  <si>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</si>
  <si>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</si>
  <si>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</si>
  <si>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</si>
  <si>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</si>
  <si>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</si>
  <si>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</si>
  <si>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</si>
  <si>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</si>
  <si>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</si>
  <si>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</si>
  <si>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</si>
  <si>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</si>
  <si>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</si>
  <si>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</si>
  <si>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</si>
  <si>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</si>
  <si>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</si>
  <si>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</si>
  <si>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</si>
  <si>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</si>
  <si>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</si>
  <si>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</si>
  <si>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</si>
  <si>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</si>
  <si>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</si>
  <si>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</si>
  <si>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</si>
  <si>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</si>
  <si>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</si>
  <si>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</si>
  <si>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</si>
  <si>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</si>
  <si>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</si>
  <si>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</si>
  <si>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</si>
  <si>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</si>
  <si>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</si>
  <si>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</si>
  <si>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</si>
  <si>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</si>
  <si>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</si>
  <si>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</si>
  <si>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</si>
  <si>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</si>
  <si>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</si>
  <si>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</si>
  <si>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</si>
  <si>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</si>
  <si>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</si>
  <si>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</si>
  <si>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</si>
  <si>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</si>
  <si>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</si>
  <si>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</si>
  <si>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</si>
  <si>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</si>
  <si>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</si>
  <si>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</si>
  <si>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</si>
  <si>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</si>
  <si>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</si>
  <si>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</si>
  <si>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</si>
  <si>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</si>
  <si>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</si>
  <si>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</si>
  <si>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</si>
  <si>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</si>
  <si>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</si>
  <si>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</si>
  <si>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</si>
  <si>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</si>
  <si>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</si>
  <si>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</si>
  <si>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</si>
  <si>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</si>
  <si>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</si>
  <si>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</si>
  <si>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</si>
  <si>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</si>
  <si>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</si>
  <si>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</si>
  <si>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</si>
  <si>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</si>
  <si>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</si>
  <si>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</si>
  <si>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</si>
  <si>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</si>
  <si>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</si>
  <si>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</si>
  <si>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</si>
  <si>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</si>
  <si>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</si>
  <si>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</si>
  <si>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</si>
  <si>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</si>
  <si>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</si>
  <si>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</si>
  <si>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</si>
  <si>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</si>
  <si>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</si>
  <si>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</si>
  <si>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</si>
  <si>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</si>
  <si>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</si>
  <si>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</si>
  <si>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</si>
  <si>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</si>
  <si>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</si>
  <si>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</si>
  <si>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</si>
  <si>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</si>
  <si>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</si>
  <si>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</si>
  <si>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</si>
  <si>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</si>
  <si>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</si>
  <si>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</si>
  <si>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</si>
  <si>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</si>
  <si>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</si>
  <si>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</si>
  <si>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</si>
  <si>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</si>
  <si>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</si>
  <si>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</si>
  <si>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</si>
  <si>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</si>
  <si>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</si>
  <si>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</si>
  <si>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</si>
  <si>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</si>
  <si>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</si>
  <si>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</si>
  <si>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</si>
  <si>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</si>
  <si>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</si>
  <si>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</si>
  <si>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</si>
  <si>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</si>
  <si>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</si>
  <si>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</si>
  <si>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</si>
  <si>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</si>
  <si>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</si>
  <si>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</si>
  <si>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</si>
  <si>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</si>
  <si>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</si>
  <si>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</si>
  <si>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</si>
  <si>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</si>
  <si>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</si>
  <si>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</si>
  <si>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</si>
  <si>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</si>
  <si>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</si>
  <si>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</si>
  <si>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</si>
  <si>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</si>
  <si>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</si>
  <si>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</si>
  <si>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</si>
  <si>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</si>
  <si>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</si>
  <si>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</si>
  <si>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</si>
  <si>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</si>
  <si>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</si>
  <si>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</si>
  <si>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</si>
  <si>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</si>
  <si>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</si>
  <si>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</si>
  <si>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</si>
  <si>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</si>
  <si>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</si>
  <si>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</si>
  <si>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</si>
  <si>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</si>
  <si>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</si>
  <si>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</si>
  <si>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</si>
  <si>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</si>
  <si>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</si>
  <si>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</si>
  <si>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</si>
  <si>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</si>
  <si>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</si>
  <si>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</si>
  <si>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</si>
  <si>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</si>
  <si>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</si>
  <si>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</si>
  <si>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</si>
  <si>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</si>
  <si>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</si>
  <si>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</si>
  <si>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</si>
  <si>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</si>
  <si>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</si>
  <si>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</si>
  <si>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</si>
  <si>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</si>
  <si>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</si>
  <si>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</si>
  <si>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</si>
  <si>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</si>
  <si>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</si>
  <si>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</si>
  <si>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</si>
  <si>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</si>
  <si>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</si>
  <si>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</si>
  <si>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</si>
  <si>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</si>
  <si>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</si>
  <si>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</si>
  <si>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</si>
  <si>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</si>
  <si>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</si>
  <si>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</si>
  <si>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</si>
  <si>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</si>
  <si>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</si>
  <si>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</si>
  <si>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</si>
  <si>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</si>
  <si>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</si>
  <si>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</si>
  <si>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</si>
  <si>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</si>
  <si>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</si>
  <si>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</si>
  <si>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</si>
  <si>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</si>
  <si>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</si>
  <si>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</si>
  <si>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</si>
  <si>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</si>
  <si>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</si>
  <si>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</si>
  <si>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</si>
  <si>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</si>
  <si>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</si>
  <si>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</si>
  <si>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</si>
  <si>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</si>
  <si>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</si>
  <si>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</si>
  <si>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</si>
  <si>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</si>
  <si>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</si>
  <si>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</si>
  <si>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</si>
  <si>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</si>
  <si>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</si>
  <si>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</si>
  <si>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</si>
  <si>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</si>
  <si>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</si>
  <si>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</si>
  <si>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</si>
  <si>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</si>
  <si>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</si>
  <si>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</si>
  <si>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</si>
  <si>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</si>
  <si>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</si>
  <si>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</si>
  <si>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</si>
  <si>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</si>
  <si>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</si>
  <si>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</si>
  <si>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</si>
  <si>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</si>
  <si>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</si>
  <si>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</si>
  <si>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</si>
  <si>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</si>
  <si>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</si>
  <si>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</si>
  <si>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</si>
  <si>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</si>
  <si>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</si>
  <si>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</si>
  <si>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</si>
  <si>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</si>
  <si>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</si>
  <si>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</si>
  <si>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</si>
  <si>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</si>
  <si>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</si>
  <si>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</si>
  <si>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</si>
  <si>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</si>
  <si>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</si>
  <si>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</si>
  <si>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</si>
  <si>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</si>
  <si>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</si>
  <si>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</si>
  <si>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</si>
  <si>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</si>
  <si>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</si>
  <si>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</si>
  <si>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</si>
  <si>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</si>
  <si>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</si>
  <si>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</si>
  <si>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</si>
  <si>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</si>
  <si>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</si>
  <si>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</si>
  <si>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</si>
  <si>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</si>
  <si>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</si>
  <si>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</si>
  <si>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</si>
  <si>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</si>
  <si>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</si>
  <si>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</si>
  <si>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</si>
  <si>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</si>
  <si>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</si>
  <si>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</si>
  <si>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</si>
  <si>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</si>
  <si>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</si>
  <si>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</si>
  <si>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</si>
  <si>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</si>
  <si>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</si>
  <si>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</si>
  <si>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</si>
  <si>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</si>
  <si>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</si>
  <si>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</si>
  <si>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</si>
  <si>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</si>
  <si>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</si>
  <si>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</si>
  <si>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</si>
  <si>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</si>
  <si>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</si>
  <si>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</si>
  <si>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</si>
  <si>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</si>
  <si>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</si>
  <si>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</si>
  <si>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</si>
  <si>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</si>
  <si>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</si>
  <si>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</si>
  <si>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</si>
  <si>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</si>
  <si>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</si>
  <si>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</si>
  <si>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</si>
  <si>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</si>
  <si>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</si>
  <si>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</si>
  <si>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</si>
  <si>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</si>
  <si>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</si>
  <si>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</si>
  <si>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</si>
  <si>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</si>
  <si>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</si>
  <si>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</si>
  <si>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</si>
  <si>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</si>
  <si>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</si>
  <si>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</si>
  <si>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</si>
  <si>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</si>
  <si>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</si>
  <si>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</si>
  <si>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</si>
  <si>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</si>
  <si>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</si>
  <si>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</si>
  <si>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</si>
  <si>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</si>
  <si>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</si>
  <si>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</si>
  <si>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</si>
  <si>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</si>
  <si>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</si>
  <si>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</si>
  <si>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</si>
  <si>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</si>
  <si>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</si>
  <si>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</si>
  <si>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</si>
  <si>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</si>
  <si>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</si>
  <si>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</si>
  <si>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</si>
  <si>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</si>
  <si>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</si>
  <si>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</si>
  <si>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</si>
  <si>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</si>
  <si>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</si>
  <si>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</si>
  <si>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</si>
  <si>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</si>
  <si>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</si>
  <si>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</si>
  <si>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</si>
  <si>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</si>
  <si>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</si>
  <si>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</si>
  <si>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</si>
  <si>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</si>
  <si>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</si>
  <si>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</si>
  <si>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</si>
  <si>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</si>
  <si>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</si>
  <si>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</si>
  <si>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</si>
  <si>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</si>
  <si>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</si>
  <si>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</si>
  <si>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</si>
  <si>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</si>
  <si>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</si>
  <si>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</si>
  <si>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</si>
  <si>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</si>
  <si>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</si>
  <si>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</si>
  <si>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</si>
  <si>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</si>
  <si>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</si>
  <si>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</si>
  <si>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</si>
  <si>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</si>
  <si>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</si>
  <si>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</si>
  <si>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</si>
  <si>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</si>
  <si>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</si>
  <si>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</si>
  <si>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</si>
  <si>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</si>
  <si>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</si>
  <si>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</si>
  <si>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</si>
  <si>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</si>
  <si>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</si>
  <si>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</si>
  <si>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</si>
  <si>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</si>
  <si>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</si>
  <si>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</si>
  <si>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</si>
  <si>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</si>
  <si>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</si>
  <si>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</si>
  <si>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</si>
  <si>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</si>
  <si>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</si>
  <si>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</si>
  <si>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</si>
  <si>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</si>
  <si>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</si>
  <si>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</si>
  <si>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</si>
  <si>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</si>
  <si>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</si>
  <si>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</si>
  <si>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</si>
  <si>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</si>
  <si>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</si>
  <si>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</si>
  <si>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</si>
  <si>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</si>
  <si>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</si>
  <si>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</si>
  <si>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</si>
  <si>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</si>
  <si>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</si>
  <si>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</si>
  <si>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</si>
  <si>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</si>
  <si>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</si>
  <si>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</si>
  <si>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</si>
  <si>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</si>
  <si>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</si>
  <si>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</si>
  <si>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</si>
  <si>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</si>
  <si>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</si>
  <si>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</si>
  <si>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</si>
  <si>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</si>
  <si>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</si>
  <si>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</si>
  <si>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</si>
  <si>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</si>
  <si>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</si>
  <si>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</si>
  <si>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</si>
  <si>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</si>
  <si>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</si>
  <si>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</si>
  <si>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</si>
  <si>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</si>
  <si>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</si>
  <si>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</si>
  <si>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</si>
  <si>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</si>
  <si>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</si>
  <si>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</si>
  <si>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</si>
  <si>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</si>
  <si>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</si>
  <si>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</si>
  <si>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</si>
  <si>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</si>
  <si>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</si>
  <si>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</si>
  <si>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</si>
  <si>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</si>
  <si>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</si>
  <si>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</si>
  <si>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</si>
  <si>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</si>
  <si>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</si>
  <si>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</si>
  <si>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</si>
  <si>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</si>
  <si>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</si>
  <si>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</si>
  <si>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</si>
  <si>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</si>
  <si>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</si>
  <si>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</si>
  <si>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</si>
  <si>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</si>
  <si>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</si>
  <si>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</si>
  <si>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</si>
  <si>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</si>
  <si>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</si>
  <si>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</si>
  <si>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</si>
  <si>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</si>
  <si>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</si>
  <si>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</si>
  <si>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</si>
  <si>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</si>
  <si>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</si>
  <si>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</si>
  <si>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</si>
  <si>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</si>
  <si>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</si>
  <si>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</si>
  <si>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</si>
  <si>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</si>
  <si>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</si>
  <si>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</si>
  <si>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</si>
  <si>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</si>
  <si>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</si>
  <si>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</si>
  <si>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</si>
  <si>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</si>
  <si>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</si>
  <si>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</si>
  <si>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</si>
  <si>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</si>
  <si>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</si>
  <si>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</si>
  <si>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</si>
  <si>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</si>
  <si>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</si>
  <si>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</si>
  <si>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</si>
  <si>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</si>
  <si>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</si>
  <si>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</si>
  <si>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</si>
  <si>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</si>
  <si>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</si>
  <si>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</si>
  <si>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</si>
  <si>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</si>
  <si>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</si>
  <si>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</si>
  <si>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</si>
  <si>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</si>
  <si>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</si>
  <si>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</si>
  <si>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</si>
  <si>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</si>
  <si>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</si>
  <si>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</si>
  <si>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</si>
  <si>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</si>
  <si>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</si>
  <si>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</si>
  <si>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</si>
  <si>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</si>
  <si>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</si>
  <si>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</si>
  <si>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</si>
  <si>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</si>
  <si>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</si>
  <si>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</si>
  <si>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</si>
  <si>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</si>
  <si>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</si>
  <si>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</si>
  <si>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</si>
  <si>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</si>
  <si>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</si>
  <si>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</si>
  <si>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</si>
  <si>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</si>
  <si>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</si>
  <si>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</si>
  <si>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</si>
  <si>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</si>
  <si>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</si>
  <si>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</si>
  <si>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</si>
  <si>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</si>
  <si>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</si>
  <si>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</si>
  <si>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</si>
  <si>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</si>
  <si>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</si>
  <si>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</si>
  <si>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</si>
  <si>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</si>
  <si>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</si>
  <si>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</si>
  <si>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</si>
  <si>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</si>
  <si>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</si>
  <si>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</si>
  <si>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</si>
  <si>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</si>
  <si>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</si>
  <si>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</si>
  <si>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</si>
  <si>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</si>
  <si>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</si>
  <si>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</si>
  <si>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</si>
  <si>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</si>
  <si>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</si>
  <si>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</si>
  <si>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</si>
  <si>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</si>
  <si>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</si>
  <si>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</si>
  <si>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</si>
  <si>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</si>
  <si>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</si>
  <si>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</si>
  <si>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</si>
  <si>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</si>
  <si>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</si>
  <si>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</si>
  <si>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</si>
  <si>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</si>
  <si>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</si>
  <si>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</si>
  <si>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</si>
  <si>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</si>
  <si>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</si>
  <si>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</si>
  <si>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</si>
  <si>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</si>
  <si>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</si>
  <si>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</si>
  <si>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</si>
  <si>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</si>
  <si>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</si>
  <si>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</si>
  <si>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</si>
  <si>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</si>
  <si>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</si>
  <si>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</si>
  <si>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</si>
  <si>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</si>
  <si>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</si>
  <si>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</si>
  <si>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</si>
  <si>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</si>
  <si>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</si>
  <si>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</si>
  <si>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</si>
  <si>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</si>
  <si>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</si>
  <si>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</si>
  <si>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</si>
  <si>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</si>
  <si>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</si>
  <si>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</si>
  <si>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</si>
  <si>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</si>
  <si>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</si>
  <si>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</si>
  <si>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</si>
  <si>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</si>
  <si>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</si>
  <si>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</si>
  <si>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</si>
  <si>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</si>
  <si>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</si>
  <si>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</si>
  <si>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</si>
  <si>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</si>
  <si>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</si>
  <si>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</si>
  <si>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</si>
  <si>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</si>
  <si>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</si>
  <si>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</si>
  <si>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</si>
  <si>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</si>
  <si>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</si>
  <si>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</si>
  <si>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</si>
  <si>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</si>
  <si>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</si>
  <si>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</si>
  <si>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</si>
  <si>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</si>
  <si>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</si>
  <si>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</si>
  <si>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</si>
  <si>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</si>
  <si>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</si>
  <si>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</si>
  <si>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</si>
  <si>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</si>
  <si>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</si>
  <si>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</si>
  <si>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</si>
  <si>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</si>
  <si>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</si>
  <si>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</si>
  <si>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</si>
  <si>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</si>
  <si>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</si>
  <si>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</si>
  <si>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</si>
  <si>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</si>
  <si>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</si>
  <si>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</si>
  <si>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</si>
  <si>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</si>
  <si>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</si>
  <si>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</si>
  <si>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</si>
  <si>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</si>
  <si>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</si>
  <si>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</si>
  <si>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</si>
  <si>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</si>
  <si>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</si>
  <si>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</si>
  <si>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</si>
  <si>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</si>
  <si>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</si>
  <si>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</si>
  <si>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</si>
  <si>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</si>
  <si>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</si>
  <si>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</si>
  <si>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</si>
  <si>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</si>
  <si>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</si>
  <si>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</si>
  <si>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</si>
  <si>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</si>
  <si>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</si>
  <si>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</si>
  <si>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</si>
  <si>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</si>
  <si>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</si>
  <si>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</si>
  <si>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</si>
  <si>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</si>
  <si>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</si>
  <si>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</si>
  <si>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</si>
  <si>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</si>
  <si>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</si>
  <si>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</si>
  <si>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</si>
  <si>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</si>
  <si>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</si>
  <si>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</si>
  <si>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</si>
  <si>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</si>
  <si>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</si>
  <si>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</si>
  <si>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</si>
  <si>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</si>
  <si>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</si>
  <si>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</si>
  <si>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</si>
  <si>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</si>
  <si>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</si>
  <si>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</si>
  <si>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</si>
  <si>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</si>
  <si>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</si>
  <si>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</si>
  <si>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</si>
  <si>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</si>
  <si>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</si>
  <si>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</si>
  <si>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</si>
  <si>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</si>
  <si>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</si>
  <si>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</si>
  <si>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</si>
  <si>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</si>
  <si>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</si>
  <si>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</si>
  <si>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</si>
  <si>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</si>
  <si>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</si>
  <si>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</si>
  <si>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</si>
  <si>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</si>
  <si>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</si>
  <si>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</si>
  <si>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</si>
  <si>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</si>
  <si>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</si>
  <si>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</si>
  <si>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</si>
  <si>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</si>
  <si>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</si>
  <si>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</si>
  <si>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</si>
  <si>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</si>
  <si>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</si>
  <si>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</si>
  <si>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</si>
  <si>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</si>
  <si>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</si>
  <si>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</si>
  <si>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</si>
  <si>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</si>
  <si>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</si>
  <si>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</si>
  <si>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</si>
  <si>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</si>
  <si>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</si>
  <si>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</si>
  <si>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</si>
  <si>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</si>
  <si>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</si>
  <si>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</si>
  <si>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</si>
  <si>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</si>
  <si>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</si>
  <si>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</si>
  <si>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</si>
  <si>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</si>
  <si>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</si>
  <si>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</si>
  <si>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</si>
  <si>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</si>
  <si>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</si>
  <si>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</si>
  <si>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</si>
  <si>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</si>
  <si>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</si>
  <si>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</si>
  <si>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</si>
  <si>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</si>
  <si>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</si>
  <si>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</si>
  <si>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</si>
  <si>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</si>
  <si>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</si>
  <si>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</si>
  <si>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</si>
  <si>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</si>
  <si>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</si>
  <si>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</si>
  <si>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</si>
  <si>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</si>
  <si>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</si>
  <si>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</si>
  <si>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</si>
  <si>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</si>
  <si>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</si>
  <si>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</si>
  <si>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</si>
  <si>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</si>
  <si>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</si>
  <si>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</si>
  <si>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</si>
  <si>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</si>
  <si>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</si>
  <si>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</si>
  <si>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</si>
  <si>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</si>
  <si>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</si>
  <si>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</si>
  <si>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</si>
  <si>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</si>
  <si>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</si>
  <si>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</si>
  <si>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</si>
  <si>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</si>
  <si>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</si>
  <si>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</si>
  <si>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</si>
  <si>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</si>
  <si>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</si>
  <si>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</si>
  <si>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</si>
  <si>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</si>
  <si>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</si>
  <si>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</si>
  <si>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</si>
  <si>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</si>
  <si>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</si>
  <si>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</si>
  <si>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</si>
  <si>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</si>
  <si>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</si>
  <si>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</si>
  <si>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</si>
  <si>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</si>
  <si>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</si>
  <si>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</si>
  <si>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</si>
  <si>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</si>
  <si>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</si>
  <si>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</si>
  <si>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</si>
  <si>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</si>
  <si>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</si>
  <si>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</si>
  <si>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</si>
  <si>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</si>
  <si>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</si>
  <si>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</si>
  <si>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</si>
  <si>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</si>
  <si>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</si>
  <si>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</si>
  <si>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</si>
  <si>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</si>
  <si>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</si>
  <si>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</si>
  <si>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</si>
  <si>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</si>
  <si>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</si>
  <si>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</si>
  <si>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</si>
  <si>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</si>
  <si>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</si>
  <si>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</si>
  <si>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</si>
  <si>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</si>
  <si>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</si>
  <si>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</si>
  <si>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</si>
  <si>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</si>
  <si>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</si>
  <si>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</si>
  <si>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</si>
  <si>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</si>
  <si>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</si>
  <si>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</si>
  <si>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</si>
  <si>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</si>
  <si>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</si>
  <si>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</si>
  <si>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</si>
  <si>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</si>
  <si>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</si>
  <si>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</si>
  <si>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</si>
  <si>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</si>
  <si>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</si>
  <si>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</si>
  <si>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</si>
  <si>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</si>
  <si>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</si>
  <si>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</si>
  <si>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</si>
  <si>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</si>
  <si>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</si>
  <si>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</si>
  <si>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</si>
  <si>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</si>
  <si>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</si>
  <si>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</si>
  <si>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</si>
  <si>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</si>
  <si>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</si>
  <si>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</si>
  <si>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</si>
  <si>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</si>
  <si>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</si>
  <si>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</si>
  <si>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</si>
  <si>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</si>
  <si>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</si>
  <si>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</si>
  <si>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</si>
  <si>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</si>
  <si>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</si>
  <si>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</si>
  <si>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</si>
  <si>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</si>
  <si>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</si>
  <si>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</si>
  <si>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</si>
  <si>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</si>
  <si>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</si>
  <si>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</si>
  <si>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</si>
  <si>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</si>
  <si>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</si>
  <si>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</si>
  <si>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</si>
  <si>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</si>
  <si>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</si>
  <si>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</si>
  <si>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</si>
  <si>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</si>
  <si>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</si>
  <si>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</si>
  <si>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</si>
  <si>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</si>
  <si>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</si>
  <si>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</si>
  <si>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</si>
  <si>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</si>
  <si>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</si>
  <si>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</si>
  <si>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</si>
  <si>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</si>
  <si>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</si>
  <si>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</si>
  <si>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</si>
  <si>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</si>
  <si>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</si>
  <si>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</si>
  <si>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</si>
  <si>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</si>
  <si>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</si>
  <si>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</si>
  <si>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</si>
  <si>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</si>
  <si>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</si>
  <si>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</si>
  <si>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</si>
  <si>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</si>
  <si>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</si>
  <si>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</si>
  <si>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</si>
  <si>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</si>
  <si>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</si>
  <si>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</si>
  <si>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</si>
  <si>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</si>
  <si>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</si>
  <si>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</si>
  <si>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</si>
  <si>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</si>
  <si>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</si>
  <si>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</si>
  <si>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</si>
  <si>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</si>
  <si>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</si>
  <si>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</si>
  <si>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</si>
  <si>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</si>
  <si>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</si>
  <si>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</si>
  <si>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</si>
  <si>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</si>
  <si>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</si>
  <si>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</si>
  <si>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</si>
  <si>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</si>
  <si>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</si>
  <si>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</si>
  <si>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</si>
  <si>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</si>
  <si>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</si>
  <si>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</si>
  <si>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</si>
  <si>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</si>
  <si>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</si>
  <si>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</si>
  <si>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</si>
  <si>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</si>
  <si>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</si>
  <si>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</si>
  <si>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</si>
  <si>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</si>
  <si>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</si>
  <si>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</si>
  <si>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</si>
  <si>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</si>
  <si>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</si>
  <si>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</si>
  <si>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</si>
  <si>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</si>
  <si>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</si>
  <si>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</si>
  <si>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</si>
  <si>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</si>
  <si>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</si>
  <si>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</si>
  <si>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</si>
  <si>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</si>
  <si>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</si>
  <si>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</si>
  <si>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</si>
  <si>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</si>
  <si>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</si>
  <si>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</si>
  <si>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</si>
  <si>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</si>
  <si>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</si>
  <si>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</si>
  <si>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</si>
  <si>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</si>
  <si>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</si>
  <si>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</si>
  <si>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</si>
  <si>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</si>
  <si>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</si>
  <si>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</si>
  <si>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</si>
  <si>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</si>
  <si>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</si>
  <si>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</si>
  <si>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</si>
  <si>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</si>
  <si>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</si>
  <si>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</si>
  <si>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</si>
  <si>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</si>
  <si>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</si>
  <si>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</si>
  <si>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</si>
  <si>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</si>
  <si>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</si>
  <si>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</si>
  <si>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</si>
  <si>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</si>
  <si>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</si>
  <si>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</si>
  <si>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</si>
  <si>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</si>
  <si>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</si>
  <si>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</si>
  <si>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</si>
  <si>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</si>
  <si>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</si>
  <si>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</si>
  <si>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</si>
  <si>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</si>
  <si>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</si>
  <si>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</si>
  <si>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</si>
  <si>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</si>
  <si>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</si>
  <si>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</si>
  <si>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</si>
  <si>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</si>
  <si>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</si>
  <si>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</si>
  <si>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</si>
  <si>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</si>
  <si>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</si>
  <si>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</si>
  <si>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</si>
  <si>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</si>
  <si>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</si>
  <si>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</si>
  <si>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</si>
  <si>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</si>
  <si>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</si>
  <si>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</si>
  <si>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</si>
  <si>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</si>
  <si>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</si>
  <si>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</si>
  <si>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</si>
  <si>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</si>
  <si>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</si>
  <si>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</si>
  <si>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</si>
  <si>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</si>
  <si>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</si>
  <si>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</si>
  <si>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</si>
  <si>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</si>
  <si>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</si>
  <si>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</si>
  <si>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</si>
  <si>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</si>
  <si>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</si>
  <si>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</si>
  <si>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</si>
  <si>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</si>
  <si>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</si>
  <si>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</si>
  <si>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</si>
  <si>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</si>
  <si>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</si>
  <si>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</si>
  <si>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</si>
  <si>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</si>
  <si>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</si>
  <si>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</si>
  <si>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</si>
  <si>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</si>
  <si>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</si>
  <si>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</si>
  <si>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</si>
  <si>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</si>
  <si>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</si>
  <si>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</si>
  <si>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</si>
  <si>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</si>
  <si>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</si>
  <si>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</si>
  <si>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</si>
  <si>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</si>
  <si>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</si>
  <si>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</si>
  <si>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</si>
  <si>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</si>
  <si>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</si>
  <si>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</si>
  <si>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</si>
  <si>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</si>
  <si>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</si>
  <si>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</si>
  <si>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</si>
  <si>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</si>
  <si>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</si>
  <si>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</si>
  <si>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</si>
  <si>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</si>
  <si>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</si>
  <si>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</si>
  <si>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</si>
  <si>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</si>
  <si>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</si>
  <si>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</si>
  <si>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</si>
  <si>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</si>
  <si>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</si>
  <si>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</si>
  <si>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</si>
  <si>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</si>
  <si>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</si>
  <si>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</si>
  <si>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</si>
  <si>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</si>
  <si>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</si>
  <si>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</si>
  <si>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</si>
  <si>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</si>
  <si>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</si>
  <si>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</si>
  <si>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</si>
  <si>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</si>
  <si>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</si>
  <si>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</si>
  <si>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</si>
  <si>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</si>
  <si>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</si>
  <si>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</si>
  <si>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</si>
  <si>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</si>
  <si>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</si>
  <si>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</si>
  <si>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</si>
  <si>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</si>
  <si>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</si>
  <si>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</si>
  <si>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</si>
  <si>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</si>
  <si>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</si>
  <si>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</si>
  <si>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</si>
  <si>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</si>
  <si>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</si>
  <si>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</si>
  <si>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</si>
  <si>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</si>
  <si>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</si>
  <si>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</si>
  <si>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</si>
  <si>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</si>
  <si>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</si>
  <si>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</si>
  <si>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</si>
  <si>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</si>
  <si>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</si>
  <si>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</si>
  <si>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</si>
  <si>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</si>
  <si>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</si>
  <si>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</si>
  <si>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</si>
  <si>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</si>
  <si>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</si>
  <si>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</si>
  <si>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</si>
  <si>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</si>
  <si>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</si>
  <si>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</si>
  <si>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</si>
  <si>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</si>
  <si>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</si>
  <si>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</si>
  <si>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</si>
  <si>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</si>
  <si>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</si>
  <si>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</si>
  <si>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</si>
  <si>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</si>
  <si>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</si>
  <si>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</si>
  <si>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</si>
  <si>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</si>
  <si>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</si>
  <si>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</si>
  <si>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</si>
  <si>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</si>
  <si>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</si>
  <si>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</si>
  <si>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</si>
  <si>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</si>
  <si>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</si>
  <si>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</si>
  <si>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</si>
  <si>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</si>
  <si>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</si>
  <si>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</si>
  <si>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</si>
  <si>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</si>
  <si>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</si>
  <si>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</si>
  <si>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</si>
  <si>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</si>
  <si>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</si>
  <si>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</si>
  <si>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</si>
  <si>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</si>
  <si>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</si>
  <si>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</si>
  <si>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</si>
  <si>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</si>
  <si>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</si>
  <si>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</si>
  <si>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</si>
  <si>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</si>
  <si>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</si>
  <si>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</si>
  <si>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</si>
  <si>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</si>
  <si>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</si>
  <si>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</si>
  <si>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</si>
  <si>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</si>
  <si>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</si>
  <si>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</si>
  <si>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</si>
  <si>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</si>
  <si>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</si>
  <si>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</si>
  <si>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</si>
  <si>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</si>
  <si>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</si>
  <si>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</si>
  <si>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</si>
  <si>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</si>
  <si>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</si>
  <si>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</si>
  <si>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</si>
  <si>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</si>
  <si>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</si>
  <si>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</si>
  <si>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</si>
  <si>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</si>
  <si>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</si>
  <si>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</si>
  <si>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</si>
  <si>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</si>
  <si>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</si>
  <si>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</si>
  <si>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</si>
  <si>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</si>
  <si>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</si>
  <si>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</si>
  <si>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</si>
  <si>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</si>
  <si>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</si>
  <si>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</si>
  <si>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</si>
  <si>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</si>
  <si>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</si>
  <si>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</si>
  <si>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</si>
  <si>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</si>
  <si>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</si>
  <si>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</si>
  <si>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</si>
  <si>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</si>
  <si>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</si>
  <si>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</si>
  <si>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</si>
  <si>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</si>
  <si>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</si>
  <si>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</si>
  <si>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</si>
  <si>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</si>
  <si>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</si>
  <si>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</si>
  <si>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</si>
  <si>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</si>
  <si>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</si>
  <si>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</si>
  <si>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</si>
  <si>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</si>
  <si>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</si>
  <si>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</si>
  <si>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</si>
  <si>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</si>
  <si>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</si>
  <si>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</si>
  <si>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</si>
  <si>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</si>
  <si>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</si>
  <si>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</si>
  <si>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</si>
  <si>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</si>
  <si>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</si>
  <si>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</si>
  <si>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</si>
  <si>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</si>
  <si>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</si>
  <si>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</si>
  <si>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</si>
  <si>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</si>
  <si>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</si>
  <si>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</si>
  <si>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</si>
  <si>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</si>
  <si>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</si>
  <si>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</si>
  <si>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</si>
  <si>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</si>
  <si>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</si>
  <si>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</si>
  <si>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</si>
  <si>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</si>
  <si>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</si>
  <si>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</si>
  <si>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</si>
  <si>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</si>
  <si>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</si>
  <si>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</si>
  <si>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</si>
  <si>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</si>
  <si>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</si>
  <si>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</si>
  <si>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</si>
  <si>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</si>
  <si>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</si>
  <si>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</si>
  <si>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</si>
  <si>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</si>
  <si>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</si>
  <si>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</si>
  <si>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</si>
  <si>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</si>
  <si>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</si>
  <si>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</si>
  <si>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</si>
  <si>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</si>
  <si>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</si>
  <si>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</si>
  <si>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</si>
  <si>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</si>
  <si>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</si>
  <si>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</si>
  <si>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</si>
  <si>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</si>
  <si>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</si>
  <si>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</si>
  <si>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</si>
  <si>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</si>
  <si>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</si>
  <si>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</si>
  <si>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</si>
  <si>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</si>
  <si>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</si>
  <si>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</si>
  <si>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</si>
  <si>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</si>
  <si>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</si>
  <si>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</si>
  <si>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</si>
  <si>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</si>
  <si>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</si>
  <si>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</si>
  <si>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</si>
  <si>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</si>
  <si>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</si>
  <si>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</si>
  <si>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</si>
  <si>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</si>
  <si>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</si>
  <si>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</si>
  <si>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</si>
  <si>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</si>
  <si>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</si>
  <si>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</si>
  <si>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</si>
  <si>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</si>
  <si>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</si>
  <si>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</si>
  <si>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</si>
  <si>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</si>
  <si>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</si>
  <si>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</si>
  <si>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</si>
  <si>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</si>
  <si>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</si>
  <si>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</si>
  <si>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</si>
  <si>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</si>
  <si>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</si>
  <si>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</si>
  <si>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</si>
  <si>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</si>
  <si>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</si>
  <si>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</si>
  <si>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</si>
  <si>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</si>
  <si>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</si>
  <si>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</si>
  <si>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</si>
  <si>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</si>
  <si>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</si>
  <si>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</si>
  <si>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</si>
  <si>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</si>
  <si>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</si>
  <si>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</si>
  <si>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</si>
  <si>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</si>
  <si>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</si>
  <si>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</si>
  <si>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</si>
  <si>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</si>
  <si>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</si>
  <si>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</si>
  <si>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</si>
  <si>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</si>
  <si>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</si>
  <si>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</si>
  <si>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</si>
  <si>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</si>
  <si>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</si>
  <si>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</si>
  <si>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</si>
  <si>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</si>
  <si>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</si>
  <si>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</si>
  <si>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</si>
  <si>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</si>
  <si>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</si>
  <si>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</si>
  <si>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</si>
  <si>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</si>
  <si>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</si>
  <si>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</si>
  <si>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</si>
  <si>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</si>
  <si>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</si>
  <si>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</si>
  <si>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</si>
  <si>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</si>
  <si>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</si>
  <si>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</si>
  <si>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</si>
  <si>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</si>
  <si>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</si>
  <si>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</si>
  <si>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</si>
  <si>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</si>
  <si>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</si>
  <si>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</si>
  <si>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</si>
  <si>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</si>
  <si>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</si>
  <si>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</si>
  <si>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</si>
  <si>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</si>
  <si>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</si>
  <si>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</si>
  <si>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</si>
  <si>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</si>
  <si>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</si>
  <si>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</si>
  <si>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</si>
  <si>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</si>
  <si>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</si>
  <si>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</si>
  <si>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</si>
  <si>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</si>
  <si>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</si>
  <si>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</si>
  <si>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</si>
  <si>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</si>
  <si>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</si>
  <si>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</si>
  <si>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</si>
  <si>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</si>
  <si>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</si>
  <si>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</si>
  <si>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</si>
  <si>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</si>
  <si>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</si>
  <si>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</si>
  <si>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</si>
  <si>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</si>
  <si>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</si>
  <si>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</si>
  <si>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</si>
  <si>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</si>
  <si>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</si>
  <si>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</si>
  <si>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</si>
  <si>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</si>
  <si>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</si>
  <si>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</si>
  <si>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</si>
  <si>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</si>
  <si>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</si>
  <si>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</si>
  <si>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</si>
  <si>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</si>
  <si>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</si>
  <si>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</si>
  <si>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</si>
  <si>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</si>
  <si>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</si>
  <si>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</si>
  <si>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</si>
  <si>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</si>
  <si>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</si>
  <si>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</si>
  <si>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</si>
  <si>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</si>
  <si>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</si>
  <si>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</si>
  <si>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</si>
  <si>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</si>
  <si>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</si>
  <si>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</si>
  <si>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</si>
  <si>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</si>
  <si>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</si>
  <si>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</si>
  <si>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</si>
  <si>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</si>
  <si>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</si>
  <si>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</si>
  <si>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</si>
  <si>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</si>
  <si>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</si>
  <si>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</si>
  <si>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</si>
  <si>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</si>
  <si>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</si>
  <si>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</si>
  <si>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</si>
  <si>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</si>
  <si>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</si>
  <si>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</si>
  <si>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</si>
  <si>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</si>
  <si>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</si>
  <si>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</si>
  <si>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</si>
  <si>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</si>
  <si>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</si>
  <si>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</si>
  <si>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</si>
  <si>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</si>
  <si>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</si>
  <si>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</si>
  <si>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</si>
  <si>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</si>
  <si>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</si>
  <si>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</si>
  <si>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</si>
  <si>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</si>
  <si>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</si>
  <si>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</si>
  <si>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</si>
  <si>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</si>
  <si>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</si>
  <si>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</si>
  <si>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</si>
  <si>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</si>
  <si>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</si>
  <si>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</si>
  <si>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</si>
  <si>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</si>
  <si>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</si>
  <si>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</si>
  <si>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</si>
  <si>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</si>
  <si>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</si>
  <si>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</si>
  <si>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</si>
  <si>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</si>
  <si>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</si>
  <si>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</si>
  <si>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</si>
  <si>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</si>
  <si>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</si>
  <si>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</si>
  <si>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</si>
  <si>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</si>
  <si>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</si>
  <si>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</si>
  <si>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</si>
  <si>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</si>
  <si>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</si>
  <si>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</si>
  <si>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</si>
  <si>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</si>
  <si>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</si>
  <si>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</si>
  <si>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</si>
  <si>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</si>
  <si>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</si>
  <si>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</si>
  <si>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</si>
  <si>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</si>
  <si>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</si>
  <si>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</si>
  <si>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</si>
  <si>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</si>
  <si>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</si>
  <si>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</si>
  <si>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</si>
  <si>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</si>
  <si>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</si>
  <si>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</si>
  <si>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</si>
  <si>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</si>
  <si>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</si>
  <si>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</si>
  <si>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</si>
  <si>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</si>
  <si>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</si>
  <si>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</si>
  <si>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</si>
  <si>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</si>
  <si>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</si>
  <si>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</si>
  <si>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</si>
  <si>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</si>
  <si>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</si>
  <si>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</si>
  <si>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</si>
  <si>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</si>
  <si>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</si>
  <si>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</si>
  <si>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</si>
  <si>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</si>
  <si>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</si>
  <si>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</si>
  <si>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</si>
  <si>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</si>
  <si>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</si>
  <si>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</si>
  <si>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</si>
  <si>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</si>
  <si>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</si>
  <si>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</si>
  <si>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</si>
  <si>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</si>
  <si>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</si>
  <si>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</si>
  <si>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</si>
  <si>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</si>
  <si>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</si>
  <si>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</si>
  <si>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</si>
  <si>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</si>
  <si>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</si>
  <si>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</si>
  <si>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</si>
  <si>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</si>
  <si>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</si>
  <si>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</si>
  <si>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</si>
  <si>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</si>
  <si>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</si>
  <si>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</si>
  <si>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</si>
  <si>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</si>
  <si>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</si>
  <si>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</si>
  <si>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</si>
  <si>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</si>
  <si>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</si>
  <si>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</si>
  <si>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</si>
  <si>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</si>
  <si>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</si>
  <si>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</si>
  <si>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</si>
  <si>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</si>
  <si>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</si>
  <si>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</si>
  <si>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</si>
  <si>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</si>
  <si>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</si>
  <si>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</si>
  <si>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</si>
  <si>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</si>
  <si>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</si>
  <si>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</si>
  <si>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</si>
  <si>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</si>
  <si>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</si>
  <si>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</si>
  <si>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</si>
  <si>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</si>
  <si>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</si>
  <si>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</si>
  <si>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</si>
  <si>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</si>
  <si>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</si>
  <si>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</si>
  <si>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</si>
  <si>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</si>
  <si>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</si>
  <si>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</si>
  <si>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</si>
  <si>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</si>
  <si>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</si>
  <si>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</si>
  <si>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</si>
  <si>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</si>
  <si>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</si>
  <si>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</si>
  <si>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</si>
  <si>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</si>
  <si>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</si>
  <si>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</si>
  <si>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</si>
  <si>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</si>
  <si>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</si>
  <si>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</si>
  <si>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</si>
  <si>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</si>
  <si>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</si>
  <si>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</si>
  <si>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</si>
  <si>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</si>
  <si>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</si>
  <si>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</si>
  <si>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</si>
  <si>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</si>
  <si>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</si>
  <si>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</si>
  <si>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</si>
  <si>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</si>
  <si>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</si>
  <si>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</si>
  <si>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</si>
  <si>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</si>
  <si>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</si>
  <si>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</si>
  <si>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</si>
  <si>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</si>
  <si>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</si>
  <si>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</si>
  <si>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</si>
  <si>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</si>
  <si>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</si>
  <si>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</si>
  <si>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</si>
  <si>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</si>
  <si>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</si>
  <si>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</si>
  <si>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</si>
  <si>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</si>
  <si>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</si>
  <si>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</si>
  <si>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</si>
  <si>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</si>
  <si>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</si>
  <si>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</si>
  <si>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</si>
  <si>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</si>
  <si>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</si>
  <si>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</si>
  <si>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</si>
  <si>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</si>
  <si>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</si>
  <si>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</si>
  <si>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</si>
  <si>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</si>
  <si>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</si>
  <si>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</si>
  <si>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</si>
  <si>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</si>
  <si>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</si>
  <si>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</si>
  <si>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</si>
  <si>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</si>
  <si>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</si>
  <si>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</si>
  <si>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</si>
  <si>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</si>
  <si>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</si>
  <si>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</si>
  <si>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</si>
  <si>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</si>
  <si>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</si>
  <si>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</si>
  <si>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</si>
  <si>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</si>
  <si>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</si>
  <si>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</si>
  <si>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</si>
  <si>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</si>
  <si>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</si>
  <si>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</si>
  <si>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</si>
  <si>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</si>
  <si>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</si>
  <si>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</si>
  <si>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</si>
  <si>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</si>
  <si>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</si>
  <si>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</si>
  <si>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</si>
  <si>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</si>
  <si>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</si>
  <si>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</si>
  <si>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</si>
  <si>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</si>
  <si>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</si>
  <si>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</si>
  <si>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</si>
  <si>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</si>
  <si>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</si>
  <si>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</si>
  <si>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</si>
  <si>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</si>
  <si>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</si>
  <si>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</si>
  <si>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</si>
  <si>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</si>
  <si>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</si>
  <si>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</si>
  <si>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</si>
  <si>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</si>
  <si>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</si>
  <si>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</si>
  <si>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</si>
  <si>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</si>
  <si>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</si>
  <si>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</si>
  <si>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</si>
  <si>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</si>
  <si>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</si>
  <si>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</si>
  <si>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</si>
  <si>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</si>
  <si>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</si>
  <si>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</si>
  <si>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</si>
  <si>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</si>
  <si>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</si>
  <si>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</si>
  <si>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</si>
  <si>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</si>
  <si>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</si>
  <si>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</si>
  <si>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</si>
  <si>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</si>
  <si>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</si>
  <si>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</si>
  <si>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</si>
  <si>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</si>
  <si>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</si>
  <si>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</si>
  <si>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</si>
  <si>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</si>
  <si>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</si>
  <si>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</si>
  <si>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</si>
  <si>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</si>
  <si>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</si>
  <si>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</si>
  <si>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</si>
  <si>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</si>
  <si>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</si>
  <si>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</si>
  <si>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</si>
  <si>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</si>
  <si>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</si>
  <si>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</si>
  <si>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</si>
  <si>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</si>
  <si>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</si>
  <si>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</si>
  <si>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</si>
  <si>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</si>
  <si>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</si>
  <si>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</si>
  <si>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</si>
  <si>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</si>
  <si>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</si>
  <si>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</si>
  <si>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</si>
  <si>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</si>
  <si>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</si>
  <si>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</si>
  <si>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</si>
  <si>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</si>
  <si>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</si>
  <si>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</si>
  <si>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</si>
  <si>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</si>
  <si>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</si>
  <si>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</si>
  <si>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</si>
  <si>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</si>
  <si>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</si>
  <si>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</si>
  <si>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</si>
  <si>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</si>
  <si>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</si>
  <si>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</si>
  <si>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</si>
  <si>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</si>
  <si>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</si>
  <si>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</si>
  <si>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</si>
  <si>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</si>
  <si>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</si>
  <si>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</si>
  <si>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</si>
  <si>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</si>
  <si>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</si>
  <si>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</si>
  <si>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</si>
  <si>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</si>
  <si>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</si>
  <si>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</si>
  <si>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</si>
  <si>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</si>
  <si>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</si>
  <si>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</si>
  <si>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</si>
  <si>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</si>
  <si>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</si>
  <si>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</si>
  <si>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</si>
  <si>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</si>
  <si>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</si>
  <si>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</si>
  <si>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</si>
  <si>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</si>
  <si>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</si>
  <si>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</si>
  <si>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</si>
  <si>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</si>
  <si>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</si>
  <si>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</si>
  <si>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</si>
  <si>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</si>
  <si>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</si>
  <si>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</si>
  <si>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</si>
  <si>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</si>
  <si>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</si>
  <si>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</si>
  <si>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</si>
  <si>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</si>
  <si>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</si>
  <si>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</si>
  <si>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</si>
  <si>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</si>
  <si>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</si>
  <si>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</si>
  <si>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</si>
  <si>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</si>
  <si>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</si>
  <si>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</si>
  <si>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</si>
  <si>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</si>
  <si>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</si>
  <si>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</si>
  <si>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</si>
  <si>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</si>
  <si>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</si>
  <si>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</si>
  <si>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</si>
  <si>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</si>
  <si>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</si>
  <si>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</si>
  <si>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</si>
  <si>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</si>
  <si>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</si>
  <si>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</si>
  <si>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</si>
  <si>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</si>
  <si>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</si>
  <si>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</si>
  <si>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</si>
  <si>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</si>
  <si>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</si>
  <si>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</si>
  <si>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</si>
  <si>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</si>
  <si>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</si>
  <si>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</si>
  <si>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</si>
  <si>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</si>
  <si>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</si>
  <si>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</si>
  <si>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</si>
  <si>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</si>
  <si>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</si>
  <si>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</si>
  <si>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</si>
  <si>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</si>
  <si>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</si>
  <si>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</si>
  <si>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</si>
  <si>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</si>
  <si>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</si>
  <si>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</si>
  <si>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</si>
  <si>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</si>
  <si>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</si>
  <si>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</si>
  <si>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</si>
  <si>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</si>
  <si>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</si>
  <si>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</si>
  <si>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</si>
  <si>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</si>
  <si>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</si>
  <si>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</si>
  <si>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</si>
  <si>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</si>
  <si>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</si>
  <si>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</si>
  <si>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</si>
  <si>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</si>
  <si>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</si>
  <si>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</si>
  <si>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</si>
  <si>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</si>
  <si>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</si>
  <si>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</si>
  <si>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</si>
  <si>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</si>
  <si>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</si>
  <si>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</si>
  <si>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</si>
  <si>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</si>
  <si>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</si>
  <si>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</si>
  <si>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</si>
  <si>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</si>
  <si>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</si>
  <si>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</si>
  <si>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</si>
  <si>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</si>
  <si>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</si>
  <si>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</si>
  <si>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</si>
  <si>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</si>
  <si>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</si>
  <si>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</si>
  <si>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</si>
  <si>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</si>
  <si>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</si>
  <si>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</si>
  <si>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</si>
  <si>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</si>
  <si>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</si>
  <si>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</si>
  <si>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</si>
  <si>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</si>
  <si>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</si>
  <si>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</si>
  <si>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</si>
  <si>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</si>
  <si>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</si>
  <si>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</si>
  <si>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</si>
  <si>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</si>
  <si>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</si>
  <si>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</si>
  <si>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</si>
  <si>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</si>
  <si>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</si>
  <si>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</si>
  <si>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</si>
  <si>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</si>
  <si>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</si>
  <si>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</si>
  <si>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</si>
  <si>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</si>
  <si>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</si>
  <si>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</si>
  <si>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</si>
  <si>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</si>
  <si>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</si>
  <si>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</si>
  <si>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</si>
  <si>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</si>
  <si>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</si>
  <si>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</si>
  <si>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</si>
  <si>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</si>
  <si>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</si>
  <si>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</si>
  <si>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</si>
  <si>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</si>
  <si>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</si>
  <si>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</si>
  <si>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</si>
  <si>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</si>
  <si>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</si>
  <si>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</si>
  <si>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</si>
  <si>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</si>
  <si>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</si>
  <si>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</si>
  <si>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</si>
  <si>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</si>
  <si>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</si>
  <si>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</si>
  <si>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</si>
  <si>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</si>
  <si>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</si>
  <si>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</si>
  <si>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</si>
  <si>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</si>
  <si>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</si>
  <si>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</si>
  <si>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</si>
  <si>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</si>
  <si>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</si>
  <si>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</si>
  <si>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</si>
  <si>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</si>
  <si>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</si>
  <si>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</si>
  <si>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</si>
  <si>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</si>
  <si>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</si>
  <si>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</si>
  <si>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</si>
  <si>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</si>
  <si>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</si>
  <si>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</si>
  <si>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</si>
  <si>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</si>
  <si>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</si>
  <si>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</si>
  <si>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</si>
  <si>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</si>
  <si>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</si>
  <si>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</si>
  <si>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</si>
  <si>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</si>
  <si>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</si>
  <si>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</si>
  <si>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</si>
  <si>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</si>
  <si>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</si>
  <si>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</si>
  <si>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</si>
  <si>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</si>
  <si>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</si>
  <si>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</si>
  <si>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</si>
  <si>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</si>
  <si>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</si>
  <si>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</si>
  <si>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</si>
  <si>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</si>
  <si>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</si>
  <si>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</si>
  <si>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</si>
  <si>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</si>
  <si>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</si>
  <si>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</si>
  <si>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</si>
  <si>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</si>
  <si>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</si>
  <si>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</si>
  <si>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</si>
  <si>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</si>
  <si>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</si>
  <si>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</si>
  <si>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</si>
  <si>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</si>
  <si>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</si>
  <si>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</si>
  <si>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</si>
  <si>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</si>
  <si>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</si>
  <si>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</si>
  <si>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</si>
  <si>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</si>
  <si>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</si>
  <si>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</si>
  <si>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</si>
  <si>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</si>
  <si>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</si>
  <si>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</si>
  <si>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</si>
  <si>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</si>
  <si>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</si>
  <si>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</si>
  <si>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</si>
  <si>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</si>
  <si>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</si>
  <si>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</si>
  <si>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</si>
  <si>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</si>
  <si>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</si>
  <si>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</si>
  <si>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</si>
  <si>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</si>
  <si>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</si>
  <si>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</si>
  <si>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</si>
  <si>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</si>
  <si>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</si>
  <si>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</si>
  <si>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</si>
  <si>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</si>
  <si>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</si>
  <si>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</si>
  <si>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</si>
  <si>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</si>
  <si>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</si>
  <si>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</si>
  <si>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</si>
  <si>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</si>
  <si>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</si>
  <si>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</si>
  <si>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</si>
  <si>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</si>
  <si>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</si>
  <si>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</si>
  <si>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</si>
  <si>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</si>
  <si>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</si>
  <si>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</si>
  <si>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</si>
  <si>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</si>
  <si>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</si>
  <si>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</si>
  <si>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</si>
  <si>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</si>
  <si>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</si>
  <si>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</si>
  <si>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</si>
  <si>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</si>
  <si>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</si>
  <si>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</si>
  <si>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</si>
  <si>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</si>
  <si>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</si>
  <si>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</si>
  <si>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</si>
  <si>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</si>
  <si>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</si>
  <si>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</si>
  <si>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</si>
  <si>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</si>
  <si>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</si>
  <si>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</si>
  <si>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</si>
  <si>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</si>
  <si>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</si>
  <si>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</si>
  <si>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</si>
  <si>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</si>
  <si>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</si>
  <si>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</si>
  <si>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</si>
  <si>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</si>
  <si>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</si>
  <si>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</si>
  <si>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</si>
  <si>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</si>
  <si>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</si>
  <si>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</si>
  <si>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</si>
  <si>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</si>
  <si>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</si>
  <si>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</si>
  <si>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</si>
  <si>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</si>
  <si>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</si>
  <si>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</si>
  <si>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</si>
  <si>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</si>
  <si>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</si>
  <si>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</si>
  <si>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</si>
  <si>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</si>
  <si>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</si>
  <si>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</si>
  <si>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</si>
  <si>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</si>
  <si>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</si>
  <si>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</si>
  <si>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</si>
  <si>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</si>
  <si>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</si>
  <si>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</si>
  <si>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</si>
  <si>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</si>
  <si>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</si>
  <si>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</si>
  <si>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</si>
  <si>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</si>
  <si>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</si>
  <si>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</si>
  <si>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</si>
  <si>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</si>
  <si>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</si>
  <si>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</si>
  <si>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</si>
  <si>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</si>
  <si>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</si>
  <si>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</si>
  <si>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</si>
  <si>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</si>
  <si>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</si>
  <si>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</si>
  <si>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</si>
  <si>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</si>
  <si>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</si>
  <si>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</si>
  <si>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</si>
  <si>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</si>
  <si>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</si>
  <si>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</si>
  <si>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</si>
  <si>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</si>
  <si>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</si>
  <si>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</si>
  <si>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</si>
  <si>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</si>
  <si>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</si>
  <si>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</si>
  <si>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</si>
  <si>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</si>
  <si>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</si>
  <si>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</si>
  <si>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</si>
  <si>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</si>
  <si>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</si>
  <si>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</si>
  <si>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</si>
  <si>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</si>
  <si>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</si>
  <si>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</si>
  <si>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</si>
  <si>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</si>
  <si>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</si>
  <si>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</si>
  <si>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</si>
  <si>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</si>
  <si>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</si>
  <si>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</si>
  <si>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</si>
  <si>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</si>
  <si>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</si>
  <si>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</si>
  <si>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</si>
  <si>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</si>
  <si>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</si>
  <si>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</si>
  <si>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</si>
  <si>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</si>
  <si>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</si>
  <si>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</si>
  <si>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</si>
  <si>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</si>
  <si>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</si>
  <si>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</si>
  <si>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</si>
  <si>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</si>
  <si>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</si>
  <si>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</si>
  <si>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</si>
  <si>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</si>
  <si>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</si>
  <si>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</si>
  <si>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</si>
  <si>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</si>
  <si>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</si>
  <si>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</si>
  <si>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</si>
  <si>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</si>
  <si>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</si>
  <si>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</si>
  <si>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</si>
  <si>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</si>
  <si>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</si>
  <si>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</si>
  <si>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</si>
  <si>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</si>
  <si>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</si>
  <si>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</si>
  <si>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</si>
  <si>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</si>
  <si>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</si>
  <si>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</si>
  <si>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</si>
  <si>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</si>
  <si>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</si>
  <si>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</si>
  <si>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</si>
  <si>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</si>
  <si>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</si>
  <si>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</si>
  <si>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</si>
  <si>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</si>
  <si>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</si>
  <si>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</si>
  <si>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</si>
  <si>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</si>
  <si>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</si>
  <si>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</si>
  <si>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</si>
  <si>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</si>
  <si>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</si>
  <si>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</si>
  <si>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</si>
  <si>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</si>
  <si>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</si>
  <si>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</si>
  <si>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</si>
  <si>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</si>
  <si>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</si>
  <si>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</si>
  <si>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</si>
  <si>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</si>
  <si>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</si>
  <si>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</si>
  <si>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</si>
  <si>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</si>
  <si>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</si>
  <si>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</si>
  <si>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</si>
  <si>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</si>
  <si>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</si>
  <si>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</si>
  <si>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</si>
  <si>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</si>
  <si>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</si>
  <si>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</si>
  <si>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</si>
  <si>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</si>
  <si>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</si>
  <si>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</si>
  <si>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</si>
  <si>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</si>
  <si>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</si>
  <si>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</si>
  <si>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</si>
  <si>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</si>
  <si>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</si>
  <si>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</si>
  <si>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</si>
  <si>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</si>
  <si>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</si>
  <si>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</si>
  <si>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</si>
  <si>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</si>
  <si>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</si>
  <si>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</si>
  <si>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</si>
  <si>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</si>
  <si>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</si>
  <si>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</si>
  <si>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</si>
  <si>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</si>
  <si>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</si>
  <si>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</si>
  <si>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</si>
  <si>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</si>
  <si>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</si>
  <si>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</si>
  <si>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</si>
  <si>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</si>
  <si>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</si>
  <si>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</si>
  <si>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</si>
  <si>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</si>
  <si>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</si>
  <si>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</si>
  <si>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</si>
  <si>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</si>
  <si>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</si>
  <si>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</si>
  <si>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</si>
  <si>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</si>
  <si>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</si>
  <si>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</si>
  <si>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</si>
  <si>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</si>
  <si>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</si>
  <si>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</si>
  <si>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</si>
  <si>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</si>
  <si>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</si>
  <si>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</si>
  <si>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</si>
  <si>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</si>
  <si>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</si>
  <si>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</si>
  <si>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</si>
  <si>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</si>
  <si>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</si>
  <si>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</si>
  <si>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</si>
  <si>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</si>
  <si>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</si>
  <si>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</si>
  <si>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</si>
  <si>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</si>
  <si>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</si>
  <si>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</si>
  <si>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</si>
  <si>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</si>
  <si>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</si>
  <si>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</si>
  <si>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</si>
  <si>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</si>
  <si>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</si>
  <si>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</si>
  <si>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</si>
  <si>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</si>
  <si>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</si>
  <si>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</si>
  <si>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</si>
  <si>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</si>
  <si>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</si>
  <si>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</si>
  <si>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</si>
  <si>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</si>
  <si>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</si>
  <si>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</si>
  <si>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</si>
  <si>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</si>
  <si>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</si>
  <si>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</si>
  <si>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</si>
  <si>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</si>
  <si>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</si>
  <si>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</si>
  <si>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</si>
  <si>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</si>
  <si>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</si>
  <si>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</si>
  <si>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</si>
  <si>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</si>
  <si>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</si>
  <si>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</si>
  <si>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</si>
  <si>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</si>
  <si>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</si>
  <si>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</si>
  <si>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</si>
  <si>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</si>
  <si>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</si>
  <si>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</si>
  <si>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</si>
  <si>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</si>
  <si>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</si>
  <si>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</si>
  <si>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</si>
  <si>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</si>
  <si>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</si>
  <si>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</si>
  <si>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</si>
  <si>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</si>
  <si>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</si>
  <si>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</si>
  <si>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</si>
  <si>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</si>
  <si>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</si>
  <si>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</si>
  <si>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</si>
  <si>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</si>
  <si>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</si>
  <si>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</si>
  <si>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</si>
  <si>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</si>
  <si>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</si>
  <si>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</si>
  <si>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</si>
  <si>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</si>
  <si>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</si>
  <si>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</si>
  <si>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</si>
  <si>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</si>
  <si>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</si>
  <si>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</si>
  <si>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</si>
  <si>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</si>
  <si>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</si>
  <si>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</si>
  <si>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</si>
  <si>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</si>
  <si>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</si>
  <si>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</si>
  <si>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</si>
  <si>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</si>
  <si>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</si>
  <si>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</si>
  <si>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</si>
  <si>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</si>
  <si>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</si>
  <si>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</si>
  <si>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</si>
  <si>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</si>
  <si>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</si>
  <si>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</si>
  <si>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</si>
  <si>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</si>
  <si>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</si>
  <si>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</si>
  <si>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</si>
  <si>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</si>
  <si>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</si>
  <si>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</si>
  <si>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</si>
  <si>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</si>
  <si>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</si>
  <si>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</si>
  <si>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</si>
  <si>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</si>
  <si>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</si>
  <si>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</si>
  <si>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</si>
  <si>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</si>
  <si>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</si>
  <si>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</si>
  <si>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</si>
  <si>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</si>
  <si>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</si>
  <si>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</si>
  <si>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</si>
  <si>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</si>
  <si>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</si>
  <si>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</si>
  <si>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</si>
  <si>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</si>
  <si>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</si>
  <si>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</si>
  <si>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</si>
  <si>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</si>
  <si>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</si>
  <si>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</si>
  <si>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</si>
  <si>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</si>
  <si>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</si>
  <si>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</si>
  <si>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</si>
  <si>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</si>
  <si>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</si>
  <si>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</si>
  <si>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</si>
  <si>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</si>
  <si>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</si>
  <si>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</si>
  <si>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</si>
  <si>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</si>
  <si>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</si>
  <si>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</si>
  <si>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</si>
  <si>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</si>
  <si>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</si>
  <si>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</si>
  <si>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</si>
  <si>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</si>
  <si>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</si>
  <si>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</si>
  <si>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</si>
  <si>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</si>
  <si>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</si>
  <si>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</si>
  <si>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</si>
  <si>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</si>
  <si>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</si>
  <si>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</si>
  <si>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</si>
  <si>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</si>
  <si>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</si>
  <si>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</si>
  <si>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</si>
  <si>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</si>
  <si>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</si>
  <si>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</si>
  <si>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</si>
  <si>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</si>
  <si>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</si>
  <si>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</si>
  <si>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</si>
  <si>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</si>
  <si>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</si>
  <si>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</si>
  <si>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</si>
  <si>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</si>
  <si>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</si>
  <si>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</si>
  <si>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</si>
  <si>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</si>
  <si>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</si>
  <si>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</si>
  <si>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</si>
  <si>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</si>
  <si>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</si>
  <si>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</si>
  <si>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</si>
  <si>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</si>
  <si>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</si>
  <si>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</si>
  <si>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</si>
  <si>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</si>
  <si>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</si>
  <si>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</si>
  <si>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</si>
  <si>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</si>
  <si>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</si>
  <si>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</si>
  <si>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</si>
  <si>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</si>
  <si>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</si>
  <si>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</si>
  <si>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</si>
  <si>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</si>
  <si>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</si>
  <si>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</si>
  <si>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</si>
  <si>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</si>
  <si>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</si>
  <si>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</si>
  <si>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</si>
  <si>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</si>
  <si>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</si>
  <si>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</si>
  <si>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</si>
  <si>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</si>
  <si>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</si>
  <si>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</si>
  <si>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</si>
  <si>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</si>
  <si>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</si>
  <si>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</si>
  <si>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</si>
  <si>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</si>
  <si>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</si>
  <si>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</si>
  <si>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</si>
  <si>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</si>
  <si>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</si>
  <si>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</si>
  <si>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</si>
  <si>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</si>
  <si>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</si>
  <si>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</si>
  <si>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</si>
  <si>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</si>
  <si>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</si>
  <si>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</si>
  <si>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</si>
  <si>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</si>
  <si>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</si>
  <si>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</si>
  <si>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</si>
  <si>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</si>
  <si>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</si>
  <si>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</si>
  <si>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</si>
  <si>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</si>
  <si>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</si>
  <si>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</si>
  <si>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</si>
  <si>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</si>
  <si>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</si>
  <si>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</si>
  <si>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</si>
  <si>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</si>
  <si>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</si>
  <si>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</si>
  <si>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</si>
  <si>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</si>
  <si>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</si>
  <si>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</si>
  <si>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</si>
  <si>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</si>
  <si>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</si>
  <si>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</si>
  <si>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</si>
  <si>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</si>
  <si>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</si>
  <si>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</si>
  <si>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</si>
  <si>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</si>
  <si>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</si>
  <si>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</si>
  <si>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</si>
  <si>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</si>
  <si>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</si>
  <si>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</si>
  <si>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</si>
  <si>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</si>
  <si>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</si>
  <si>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</si>
  <si>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</si>
  <si>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</si>
  <si>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</si>
  <si>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</si>
  <si>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</si>
  <si>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</si>
  <si>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</si>
  <si>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</si>
  <si>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</si>
  <si>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</si>
  <si>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</si>
  <si>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</si>
  <si>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</si>
  <si>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</si>
  <si>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</si>
  <si>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</si>
  <si>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</si>
  <si>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</si>
  <si>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</si>
  <si>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</si>
  <si>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</si>
  <si>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</si>
  <si>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</si>
  <si>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</si>
  <si>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</si>
  <si>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</si>
  <si>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</si>
  <si>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</si>
  <si>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</si>
  <si>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</si>
  <si>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</si>
  <si>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</si>
  <si>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</si>
  <si>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</si>
  <si>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</si>
  <si>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</si>
  <si>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</si>
  <si>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</si>
  <si>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</si>
  <si>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</si>
  <si>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</si>
  <si>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</si>
  <si>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</si>
  <si>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</si>
  <si>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</si>
  <si>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</si>
  <si>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</si>
  <si>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</si>
  <si>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</si>
  <si>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</si>
  <si>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</si>
  <si>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</si>
  <si>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</si>
  <si>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</si>
  <si>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</si>
  <si>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</si>
  <si>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</si>
  <si>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</si>
  <si>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</si>
  <si>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</si>
  <si>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</si>
  <si>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</si>
  <si>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</si>
  <si>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</si>
  <si>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</si>
  <si>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</si>
  <si>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</si>
  <si>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</si>
  <si>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</si>
  <si>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</si>
  <si>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</si>
  <si>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</si>
  <si>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</si>
  <si>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</si>
  <si>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</si>
  <si>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</si>
  <si>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</si>
  <si>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</si>
  <si>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</si>
  <si>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</si>
  <si>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</si>
  <si>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</si>
  <si>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</si>
  <si>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</si>
  <si>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</si>
  <si>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</si>
  <si>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</si>
  <si>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</si>
  <si>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</si>
  <si>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</si>
  <si>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</si>
  <si>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</si>
  <si>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</si>
  <si>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</si>
  <si>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</si>
  <si>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</si>
  <si>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</si>
  <si>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</si>
  <si>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</si>
  <si>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</si>
  <si>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</si>
  <si>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</si>
  <si>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</si>
  <si>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</si>
  <si>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</si>
  <si>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</si>
  <si>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</si>
  <si>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</si>
  <si>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</si>
  <si>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</si>
  <si>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</si>
  <si>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</si>
  <si>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</si>
  <si>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</si>
  <si>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</si>
  <si>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</si>
  <si>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</si>
  <si>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</si>
  <si>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</si>
  <si>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</si>
  <si>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</si>
  <si>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</si>
  <si>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</si>
  <si>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</si>
  <si>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</si>
  <si>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</si>
  <si>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</si>
  <si>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</si>
  <si>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</si>
  <si>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</si>
  <si>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</si>
  <si>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</si>
  <si>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</si>
  <si>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</si>
  <si>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</si>
  <si>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</si>
  <si>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</si>
  <si>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</si>
  <si>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</si>
  <si>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</si>
  <si>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</si>
  <si>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</si>
  <si>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</si>
  <si>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</si>
  <si>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</si>
  <si>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</si>
  <si>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</si>
  <si>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</si>
  <si>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</si>
  <si>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</si>
  <si>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</si>
  <si>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</si>
  <si>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</si>
  <si>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</si>
  <si>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</si>
  <si>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</si>
  <si>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</si>
  <si>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</si>
  <si>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</si>
  <si>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</si>
  <si>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</si>
  <si>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</si>
  <si>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</si>
  <si>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</si>
  <si>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</si>
  <si>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</si>
  <si>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</si>
  <si>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</si>
  <si>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</si>
  <si>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</si>
  <si>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</si>
  <si>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</si>
  <si>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</si>
  <si>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</si>
  <si>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</si>
  <si>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</si>
  <si>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</si>
  <si>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</si>
  <si>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</si>
  <si>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</si>
  <si>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</si>
  <si>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</si>
  <si>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</si>
  <si>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</si>
  <si>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</si>
  <si>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</si>
  <si>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</si>
  <si>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</si>
  <si>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</si>
  <si>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</si>
  <si>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</si>
  <si>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</si>
  <si>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</si>
  <si>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</si>
  <si>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</si>
  <si>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</si>
  <si>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</si>
  <si>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</si>
  <si>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</si>
  <si>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</si>
  <si>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</si>
  <si>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</si>
  <si>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</si>
  <si>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</si>
  <si>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</si>
  <si>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</si>
  <si>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</si>
  <si>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</si>
  <si>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</si>
  <si>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</si>
  <si>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</si>
  <si>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</si>
  <si>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</si>
  <si>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</si>
  <si>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</si>
  <si>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</si>
  <si>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</si>
  <si>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</si>
  <si>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</si>
  <si>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</si>
  <si>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</si>
  <si>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</si>
  <si>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</si>
  <si>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</si>
  <si>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</si>
  <si>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</si>
  <si>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</si>
  <si>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</si>
  <si>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</si>
  <si>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</si>
  <si>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</si>
  <si>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</si>
  <si>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</si>
  <si>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</si>
  <si>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</si>
  <si>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</si>
  <si>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</si>
  <si>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</si>
  <si>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</si>
  <si>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</si>
  <si>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</si>
  <si>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</si>
  <si>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</si>
  <si>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</si>
  <si>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</si>
  <si>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</si>
  <si>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</si>
  <si>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</si>
  <si>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</si>
  <si>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</si>
  <si>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</si>
  <si>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</si>
  <si>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</si>
  <si>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</si>
  <si>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</si>
  <si>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</si>
  <si>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</si>
  <si>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</si>
  <si>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</si>
  <si>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</si>
  <si>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</si>
  <si>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</si>
  <si>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</si>
  <si>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</si>
  <si>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</si>
  <si>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</si>
  <si>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</si>
  <si>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</si>
  <si>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</si>
  <si>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</si>
  <si>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</si>
  <si>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</si>
  <si>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</si>
  <si>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</si>
  <si>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</si>
  <si>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</si>
  <si>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</si>
  <si>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</si>
  <si>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</si>
  <si>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</si>
  <si>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</si>
  <si>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</si>
  <si>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</si>
  <si>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</si>
  <si>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</si>
  <si>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</si>
  <si>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</si>
  <si>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</si>
  <si>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</si>
  <si>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</si>
  <si>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</si>
  <si>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</si>
  <si>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</si>
  <si>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</si>
  <si>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</si>
  <si>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</si>
  <si>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</si>
  <si>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</si>
  <si>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</si>
  <si>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</si>
  <si>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</si>
  <si>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</si>
  <si>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</si>
  <si>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</si>
  <si>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</si>
  <si>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</si>
  <si>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</si>
  <si>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</si>
  <si>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</si>
  <si>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</si>
  <si>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</si>
  <si>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</si>
  <si>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</si>
  <si>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</si>
  <si>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</si>
  <si>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</si>
  <si>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</si>
  <si>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</si>
  <si>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</si>
  <si>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</si>
  <si>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</si>
  <si>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</si>
  <si>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</si>
  <si>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</si>
  <si>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</si>
  <si>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</si>
  <si>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</si>
  <si>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</si>
  <si>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</si>
  <si>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</si>
  <si>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</si>
  <si>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</si>
  <si>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</si>
  <si>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</si>
  <si>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</si>
  <si>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</si>
  <si>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</si>
  <si>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</si>
  <si>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</si>
  <si>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</si>
  <si>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</si>
  <si>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</si>
  <si>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</si>
  <si>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</si>
  <si>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</si>
  <si>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</si>
  <si>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</si>
  <si>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</si>
  <si>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</si>
  <si>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</si>
  <si>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</si>
  <si>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</si>
  <si>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</si>
  <si>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</si>
  <si>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</si>
  <si>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</si>
  <si>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</si>
  <si>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</si>
  <si>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</si>
  <si>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</si>
  <si>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</si>
  <si>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</si>
  <si>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</si>
  <si>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</si>
  <si>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</si>
  <si>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</si>
  <si>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</si>
  <si>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</si>
  <si>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</si>
  <si>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</si>
  <si>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</si>
  <si>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</si>
  <si>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</si>
  <si>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</si>
  <si>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</si>
  <si>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</si>
  <si>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</si>
  <si>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</si>
  <si>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</si>
  <si>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</si>
  <si>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</si>
  <si>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</si>
  <si>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</si>
  <si>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</si>
  <si>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</si>
  <si>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</si>
  <si>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</si>
  <si>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</si>
  <si>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</si>
  <si>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</si>
  <si>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</si>
  <si>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</si>
  <si>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</si>
  <si>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</si>
  <si>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</si>
  <si>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</si>
  <si>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</si>
  <si>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</si>
  <si>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</si>
  <si>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</si>
  <si>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</si>
  <si>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</si>
  <si>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</si>
  <si>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</si>
  <si>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</si>
  <si>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</si>
  <si>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</si>
  <si>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</si>
  <si>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</si>
  <si>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</si>
  <si>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</si>
  <si>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</si>
  <si>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</si>
  <si>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</si>
  <si>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</si>
  <si>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</si>
  <si>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</si>
  <si>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</si>
  <si>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</si>
  <si>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</si>
  <si>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</si>
  <si>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</si>
  <si>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</si>
  <si>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</si>
  <si>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</si>
  <si>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</si>
  <si>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</si>
  <si>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</si>
  <si>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</si>
  <si>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</si>
  <si>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</si>
  <si>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</si>
  <si>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</si>
  <si>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</si>
  <si>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</si>
  <si>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</si>
  <si>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</si>
  <si>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</si>
  <si>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</si>
  <si>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</si>
  <si>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</si>
  <si>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</si>
  <si>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</si>
  <si>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</si>
  <si>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</si>
  <si>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</si>
  <si>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</si>
  <si>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</si>
  <si>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</si>
  <si>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</si>
  <si>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</si>
  <si>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</si>
  <si>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</si>
  <si>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</si>
  <si>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</si>
  <si>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</si>
  <si>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</si>
  <si>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</si>
  <si>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</si>
  <si>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</si>
  <si>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</si>
  <si>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</si>
  <si>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</si>
  <si>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</si>
  <si>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</si>
  <si>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</si>
  <si>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</si>
  <si>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</si>
  <si>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</si>
  <si>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</si>
  <si>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</si>
  <si>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</si>
  <si>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</si>
  <si>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</si>
  <si>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</si>
  <si>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</si>
  <si>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</si>
  <si>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</si>
  <si>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</si>
  <si>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</si>
  <si>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</si>
  <si>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</si>
  <si>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</si>
  <si>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</si>
  <si>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</si>
  <si>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</si>
  <si>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</si>
  <si>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</si>
  <si>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</si>
  <si>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</si>
  <si>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</si>
  <si>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</si>
  <si>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</si>
  <si>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</si>
  <si>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</si>
  <si>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</si>
  <si>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</si>
  <si>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</si>
  <si>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</si>
  <si>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</si>
  <si>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</si>
  <si>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</si>
  <si>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</si>
  <si>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</si>
  <si>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</si>
  <si>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</si>
  <si>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</si>
  <si>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</si>
  <si>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</si>
  <si>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</si>
  <si>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</si>
  <si>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</si>
  <si>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</si>
  <si>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</si>
  <si>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</si>
  <si>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</si>
  <si>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</si>
  <si>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</si>
  <si>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</si>
  <si>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</si>
  <si>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</si>
  <si>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</si>
  <si>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</si>
  <si>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</si>
  <si>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</si>
  <si>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</si>
  <si>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</si>
  <si>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</si>
  <si>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</si>
  <si>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</si>
  <si>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</si>
  <si>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</si>
  <si>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</si>
  <si>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</si>
  <si>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</si>
  <si>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</si>
  <si>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</si>
  <si>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</si>
  <si>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</si>
  <si>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</si>
  <si>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</si>
  <si>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</si>
  <si>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</si>
  <si>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</si>
  <si>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</si>
  <si>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</si>
  <si>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</si>
  <si>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</si>
  <si>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</si>
  <si>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</si>
  <si>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</si>
  <si>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</si>
  <si>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</si>
  <si>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</si>
  <si>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</si>
  <si>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</si>
  <si>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</si>
  <si>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</si>
  <si>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</si>
  <si>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</si>
  <si>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</si>
  <si>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</si>
  <si>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</si>
  <si>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</si>
  <si>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</si>
  <si>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</si>
  <si>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</si>
  <si>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</si>
  <si>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</si>
  <si>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</si>
  <si>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</si>
  <si>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</si>
  <si>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</si>
  <si>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</si>
  <si>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</si>
  <si>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</si>
  <si>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</si>
  <si>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</si>
  <si>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</si>
  <si>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</si>
  <si>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</si>
  <si>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</si>
  <si>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</si>
  <si>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</si>
  <si>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</si>
  <si>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</si>
  <si>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</si>
  <si>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</si>
  <si>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</si>
  <si>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</si>
  <si>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</si>
  <si>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</si>
  <si>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</si>
  <si>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</si>
  <si>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</si>
  <si>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</si>
  <si>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</si>
  <si>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</si>
  <si>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</si>
  <si>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</si>
  <si>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</si>
  <si>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</si>
  <si>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</si>
  <si>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</si>
  <si>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</si>
  <si>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</si>
  <si>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</si>
  <si>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</si>
  <si>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</si>
  <si>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</si>
  <si>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</si>
  <si>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</si>
  <si>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</si>
  <si>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</si>
  <si>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</si>
  <si>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</si>
  <si>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</si>
  <si>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</si>
  <si>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</si>
  <si>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</si>
  <si>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</si>
  <si>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</si>
  <si>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</si>
  <si>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</si>
  <si>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</si>
  <si>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</si>
  <si>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</si>
  <si>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</si>
  <si>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</si>
  <si>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</si>
  <si>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</si>
  <si>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</si>
  <si>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</si>
  <si>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</si>
  <si>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</si>
  <si>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</si>
  <si>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</si>
  <si>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</si>
  <si>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</si>
  <si>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</si>
  <si>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</si>
  <si>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</si>
  <si>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</si>
  <si>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</si>
  <si>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</si>
  <si>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</si>
  <si>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</si>
  <si>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</si>
  <si>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</si>
  <si>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</si>
  <si>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</si>
  <si>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</si>
  <si>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</si>
  <si>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</si>
  <si>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</si>
  <si>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</si>
  <si>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</si>
  <si>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</si>
  <si>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</si>
  <si>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</si>
  <si>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</si>
  <si>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</si>
  <si>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</si>
  <si>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</si>
  <si>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</si>
  <si>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</si>
  <si>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</si>
  <si>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</si>
  <si>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</si>
  <si>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</si>
  <si>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</si>
  <si>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</si>
  <si>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</si>
  <si>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</si>
  <si>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</si>
  <si>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</si>
  <si>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</si>
  <si>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</si>
  <si>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</si>
  <si>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</si>
  <si>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</si>
  <si>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</si>
  <si>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</si>
  <si>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</si>
  <si>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</si>
  <si>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</si>
  <si>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</si>
  <si>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</si>
  <si>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</si>
  <si>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</si>
  <si>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</si>
  <si>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</si>
  <si>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</si>
  <si>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</si>
  <si>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</si>
  <si>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</si>
  <si>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</si>
  <si>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</si>
  <si>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</si>
  <si>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</si>
  <si>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</si>
  <si>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</si>
  <si>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</si>
  <si>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</si>
  <si>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</si>
  <si>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</si>
  <si>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</si>
  <si>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</si>
  <si>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</si>
  <si>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</si>
  <si>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</si>
  <si>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</si>
  <si>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</si>
  <si>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</si>
  <si>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</si>
  <si>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</si>
  <si>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</si>
  <si>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</si>
  <si>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</si>
  <si>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</si>
  <si>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</si>
  <si>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</si>
  <si>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</si>
  <si>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</si>
  <si>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</si>
  <si>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</si>
  <si>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</si>
  <si>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</si>
  <si>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</si>
  <si>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</si>
  <si>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</si>
  <si>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</si>
  <si>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</si>
  <si>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</si>
  <si>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</si>
  <si>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</si>
  <si>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</si>
  <si>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</si>
  <si>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</si>
  <si>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</si>
  <si>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</si>
  <si>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</si>
  <si>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</si>
  <si>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</si>
  <si>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</si>
  <si>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</si>
  <si>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</si>
  <si>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</si>
  <si>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</si>
  <si>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</si>
  <si>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</si>
  <si>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</si>
  <si>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</si>
  <si>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</si>
  <si>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</si>
  <si>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</si>
  <si>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</si>
  <si>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</si>
  <si>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</si>
  <si>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</si>
  <si>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</si>
  <si>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</si>
  <si>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</si>
  <si>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</si>
  <si>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</si>
  <si>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</si>
  <si>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</si>
  <si>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</si>
  <si>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</si>
  <si>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</si>
  <si>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</si>
  <si>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</si>
  <si>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</si>
  <si>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</si>
  <si>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</si>
  <si>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</si>
  <si>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</si>
  <si>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</si>
  <si>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</si>
  <si>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</si>
  <si>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</si>
  <si>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</si>
  <si>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</si>
  <si>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</si>
  <si>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</si>
  <si>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</si>
  <si>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</si>
  <si>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</si>
  <si>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</si>
  <si>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</si>
  <si>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</si>
  <si>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</si>
  <si>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</si>
  <si>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</si>
  <si>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</si>
  <si>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</si>
  <si>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</si>
  <si>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</si>
  <si>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</si>
  <si>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</si>
  <si>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</si>
  <si>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</si>
  <si>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</si>
  <si>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</si>
  <si>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</si>
  <si>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</si>
  <si>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</si>
  <si>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</si>
  <si>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</si>
  <si>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</si>
  <si>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</si>
  <si>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</si>
  <si>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</si>
  <si>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</si>
  <si>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</si>
  <si>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</si>
  <si>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</si>
  <si>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</si>
  <si>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</si>
  <si>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</si>
  <si>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</si>
  <si>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</si>
  <si>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</si>
  <si>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</si>
  <si>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</si>
  <si>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</si>
  <si>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</si>
  <si>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</si>
  <si>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</si>
  <si>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</si>
  <si>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</si>
  <si>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</si>
  <si>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</si>
  <si>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</si>
  <si>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</si>
  <si>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</si>
  <si>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</si>
  <si>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</si>
  <si>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</si>
  <si>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</si>
  <si>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</si>
  <si>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</si>
  <si>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</si>
  <si>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</si>
  <si>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</si>
  <si>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</si>
  <si>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</si>
  <si>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</si>
  <si>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</si>
  <si>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</si>
  <si>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</si>
  <si>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</si>
  <si>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</si>
  <si>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</si>
  <si>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</si>
  <si>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</si>
  <si>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</si>
  <si>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</si>
  <si>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</si>
  <si>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</si>
  <si>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</si>
  <si>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</si>
  <si>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</si>
  <si>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</si>
  <si>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</si>
  <si>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</si>
  <si>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</si>
  <si>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</si>
  <si>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</si>
  <si>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</si>
  <si>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</si>
  <si>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</si>
  <si>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</si>
  <si>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</si>
  <si>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</si>
  <si>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</si>
  <si>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</si>
  <si>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</si>
  <si>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</si>
  <si>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</si>
  <si>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</si>
  <si>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</si>
  <si>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</si>
  <si>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</si>
  <si>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</si>
  <si>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</si>
  <si>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</si>
  <si>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</si>
  <si>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</si>
  <si>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</si>
  <si>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</si>
  <si>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</si>
  <si>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</si>
  <si>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</si>
  <si>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</si>
  <si>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</si>
  <si>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</si>
  <si>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</si>
  <si>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</si>
  <si>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</si>
  <si>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</si>
  <si>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</si>
  <si>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</si>
  <si>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</si>
  <si>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</si>
  <si>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</si>
  <si>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</si>
  <si>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</si>
  <si>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</si>
  <si>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</si>
  <si>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</si>
  <si>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</si>
  <si>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</si>
  <si>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</si>
  <si>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</si>
  <si>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</si>
  <si>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</si>
  <si>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</si>
  <si>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</si>
  <si>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</si>
  <si>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</si>
  <si>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</si>
  <si>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</si>
  <si>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</si>
  <si>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</si>
  <si>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</si>
  <si>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</si>
  <si>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</si>
  <si>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</si>
  <si>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</si>
  <si>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</si>
  <si>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</si>
  <si>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</si>
  <si>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</si>
  <si>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</si>
  <si>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</si>
  <si>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</si>
  <si>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</si>
  <si>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</si>
  <si>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</si>
  <si>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</si>
  <si>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</si>
  <si>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</si>
  <si>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</si>
  <si>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</si>
  <si>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</si>
  <si>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</si>
  <si>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</si>
  <si>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</si>
  <si>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</si>
  <si>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</si>
  <si>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</si>
  <si>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</si>
  <si>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</si>
  <si>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</si>
  <si>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</si>
  <si>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</si>
  <si>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</si>
  <si>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</si>
  <si>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</si>
  <si>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</si>
  <si>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</si>
  <si>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</si>
  <si>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</si>
  <si>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</si>
  <si>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</si>
  <si>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</si>
  <si>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</si>
  <si>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</si>
  <si>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</si>
  <si>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</si>
  <si>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</si>
  <si>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</si>
  <si>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</si>
  <si>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</si>
  <si>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</si>
  <si>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</si>
  <si>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</si>
  <si>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</si>
  <si>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</si>
  <si>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</si>
  <si>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</si>
  <si>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</si>
  <si>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</si>
  <si>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</si>
  <si>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</si>
  <si>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</si>
  <si>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</si>
  <si>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</si>
  <si>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</si>
  <si>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</si>
  <si>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</si>
  <si>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</si>
  <si>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</si>
  <si>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</si>
  <si>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</si>
  <si>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</si>
  <si>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</si>
  <si>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</si>
  <si>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</si>
  <si>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</si>
  <si>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</si>
  <si>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</si>
  <si>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</si>
  <si>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</si>
  <si>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</si>
  <si>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</si>
  <si>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</si>
  <si>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</si>
  <si>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</si>
  <si>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</si>
  <si>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</si>
  <si>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</si>
  <si>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</si>
  <si>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</si>
  <si>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</si>
  <si>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</si>
  <si>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</si>
  <si>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</si>
  <si>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</si>
  <si>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</si>
  <si>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</si>
  <si>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</si>
  <si>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</si>
  <si>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</si>
  <si>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</si>
  <si>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</si>
  <si>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</si>
  <si>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</si>
  <si>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</si>
  <si>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</si>
  <si>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</si>
  <si>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</si>
  <si>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</si>
  <si>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</si>
  <si>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</si>
  <si>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</si>
  <si>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</si>
  <si>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</si>
  <si>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</si>
  <si>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</si>
  <si>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</si>
  <si>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</si>
  <si>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</si>
  <si>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</si>
  <si>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</si>
  <si>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</si>
  <si>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</si>
  <si>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</si>
  <si>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</si>
  <si>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</si>
  <si>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</si>
  <si>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</si>
  <si>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</si>
  <si>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</si>
  <si>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</si>
  <si>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</si>
  <si>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</si>
  <si>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</si>
  <si>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</si>
  <si>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</si>
  <si>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</si>
  <si>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</si>
  <si>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</si>
  <si>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</si>
  <si>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</si>
  <si>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</si>
  <si>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</si>
  <si>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</si>
  <si>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</si>
  <si>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</si>
  <si>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</si>
  <si>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</si>
  <si>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</si>
  <si>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</si>
  <si>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</si>
  <si>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</si>
  <si>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</si>
  <si>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</si>
  <si>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</si>
  <si>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</si>
  <si>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</si>
  <si>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</si>
  <si>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</si>
  <si>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</si>
  <si>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</si>
  <si>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</si>
  <si>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</si>
  <si>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</si>
  <si>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</si>
  <si>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</si>
  <si>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</si>
  <si>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</si>
  <si>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</si>
  <si>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</si>
  <si>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</si>
  <si>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</si>
  <si>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</si>
  <si>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</si>
  <si>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</si>
  <si>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</si>
  <si>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</si>
  <si>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</si>
  <si>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</si>
  <si>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</si>
  <si>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</si>
  <si>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</si>
  <si>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</si>
  <si>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</si>
  <si>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</si>
  <si>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</si>
  <si>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</si>
  <si>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</si>
  <si>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</si>
  <si>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</si>
  <si>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</si>
  <si>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</si>
  <si>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</si>
  <si>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</si>
  <si>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</si>
  <si>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</si>
  <si>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</si>
  <si>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</si>
  <si>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</si>
  <si>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</si>
  <si>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</si>
  <si>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</si>
  <si>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</si>
  <si>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</si>
  <si>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</si>
  <si>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</si>
  <si>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</si>
  <si>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</si>
  <si>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</si>
  <si>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</si>
  <si>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</si>
  <si>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</si>
  <si>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</si>
  <si>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</si>
  <si>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</si>
  <si>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</si>
  <si>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</si>
  <si>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</si>
  <si>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</si>
  <si>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</si>
  <si>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</si>
  <si>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</si>
  <si>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</si>
  <si>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</si>
  <si>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</si>
  <si>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</si>
  <si>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</si>
  <si>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</si>
  <si>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</si>
  <si>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</si>
  <si>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</si>
  <si>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</si>
  <si>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</si>
  <si>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</si>
  <si>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</si>
  <si>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</si>
  <si>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</si>
  <si>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</si>
  <si>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</si>
  <si>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</si>
  <si>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</si>
  <si>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</si>
  <si>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</si>
  <si>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</si>
  <si>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</si>
  <si>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</si>
  <si>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</si>
  <si>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</si>
  <si>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</si>
  <si>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</si>
  <si>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</si>
  <si>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</si>
  <si>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</si>
  <si>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</si>
  <si>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</si>
  <si>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</si>
  <si>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</si>
  <si>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</si>
  <si>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</si>
  <si>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</si>
  <si>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</si>
  <si>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</si>
  <si>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</si>
  <si>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</si>
  <si>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</si>
  <si>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</si>
  <si>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</si>
  <si>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</si>
  <si>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</si>
  <si>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</si>
  <si>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</si>
  <si>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</si>
  <si>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</si>
  <si>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</si>
  <si>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</si>
  <si>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</si>
  <si>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</si>
  <si>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</si>
  <si>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</si>
  <si>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</si>
  <si>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</si>
  <si>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</si>
  <si>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</si>
  <si>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</si>
  <si>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</si>
  <si>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</si>
  <si>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</si>
  <si>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</si>
  <si>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</si>
  <si>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</si>
  <si>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</si>
  <si>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</si>
  <si>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</si>
  <si>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</si>
  <si>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</si>
  <si>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</si>
  <si>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</si>
  <si>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</si>
  <si>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</si>
  <si>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</si>
  <si>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</si>
  <si>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</si>
  <si>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</si>
  <si>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</si>
  <si>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</si>
  <si>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</si>
  <si>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</si>
  <si>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</si>
  <si>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</si>
  <si>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</si>
  <si>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</si>
  <si>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</si>
  <si>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</si>
  <si>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</si>
  <si>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</si>
  <si>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</si>
  <si>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</si>
  <si>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</si>
  <si>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</si>
  <si>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</si>
  <si>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</si>
  <si>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</si>
  <si>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</si>
  <si>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</si>
  <si>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</si>
  <si>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</si>
  <si>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</si>
  <si>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</si>
  <si>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</si>
  <si>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</si>
  <si>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</si>
  <si>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</si>
  <si>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</si>
  <si>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</si>
  <si>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</si>
  <si>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</si>
  <si>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</si>
  <si>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</si>
  <si>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</si>
  <si>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</si>
  <si>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</si>
  <si>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</si>
  <si>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</si>
  <si>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</si>
  <si>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</si>
  <si>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</si>
  <si>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</si>
  <si>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</si>
  <si>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</si>
  <si>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</si>
  <si>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</si>
  <si>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</si>
  <si>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</si>
  <si>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</si>
  <si>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</si>
  <si>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</si>
  <si>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</si>
  <si>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</si>
  <si>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</si>
  <si>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</si>
  <si>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</si>
  <si>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</si>
  <si>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</si>
  <si>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</si>
  <si>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</si>
  <si>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</si>
  <si>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</si>
  <si>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</si>
  <si>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</si>
  <si>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</si>
  <si>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</si>
  <si>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</si>
  <si>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</si>
  <si>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</si>
  <si>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</si>
  <si>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</si>
  <si>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</si>
  <si>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</si>
  <si>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</si>
  <si>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</si>
  <si>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</si>
  <si>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</si>
  <si>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</si>
  <si>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</si>
  <si>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</si>
  <si>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</si>
  <si>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</si>
  <si>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</si>
  <si>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</si>
  <si>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</si>
  <si>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</si>
  <si>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</si>
  <si>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</si>
  <si>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</si>
  <si>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</si>
  <si>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</si>
  <si>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</si>
  <si>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</si>
  <si>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</si>
  <si>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</si>
  <si>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</si>
  <si>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</si>
  <si>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</si>
  <si>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</si>
  <si>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</si>
  <si>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</si>
  <si>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</si>
  <si>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</si>
  <si>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</si>
  <si>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</si>
  <si>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</si>
  <si>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</si>
  <si>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</si>
  <si>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</si>
  <si>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</si>
  <si>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</si>
  <si>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</si>
  <si>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</si>
  <si>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</si>
  <si>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</si>
  <si>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</si>
  <si>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</si>
  <si>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</si>
  <si>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</si>
  <si>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</si>
  <si>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</si>
  <si>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</si>
  <si>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</si>
  <si>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</si>
  <si>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</si>
  <si>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</si>
  <si>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</si>
  <si>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</si>
  <si>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</si>
  <si>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</si>
  <si>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</si>
  <si>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</si>
  <si>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</si>
  <si>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</si>
  <si>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</si>
  <si>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</si>
  <si>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</si>
  <si>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</si>
  <si>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</si>
  <si>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</si>
  <si>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</si>
  <si>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</si>
  <si>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</si>
  <si>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</si>
  <si>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</si>
  <si>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</si>
  <si>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</si>
  <si>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</si>
  <si>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</si>
  <si>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</si>
  <si>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</si>
  <si>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</si>
  <si>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</si>
  <si>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</si>
  <si>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</si>
  <si>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</si>
  <si>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</si>
  <si>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</si>
  <si>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</si>
  <si>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</si>
  <si>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</si>
  <si>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</si>
  <si>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</si>
  <si>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</si>
  <si>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</si>
  <si>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</si>
  <si>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</si>
  <si>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</si>
  <si>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</si>
  <si>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</si>
  <si>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</si>
  <si>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</si>
  <si>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</si>
  <si>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</si>
  <si>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</si>
  <si>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</si>
  <si>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</si>
  <si>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</si>
  <si>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</si>
  <si>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</si>
  <si>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</si>
  <si>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</si>
  <si>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</si>
  <si>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</si>
  <si>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</si>
  <si>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</si>
  <si>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</si>
  <si>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</si>
  <si>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</si>
  <si>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</si>
  <si>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</si>
  <si>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</si>
  <si>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</si>
  <si>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</si>
  <si>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</si>
  <si>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</si>
  <si>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</si>
  <si>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</si>
  <si>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</si>
  <si>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</si>
  <si>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</si>
  <si>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</si>
  <si>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</si>
  <si>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</si>
  <si>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</si>
  <si>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</si>
  <si>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</si>
  <si>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</si>
  <si>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</si>
  <si>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</si>
  <si>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</si>
  <si>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</si>
  <si>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</si>
  <si>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</si>
  <si>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</si>
  <si>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</si>
  <si>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</si>
  <si>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</si>
  <si>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</si>
  <si>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</si>
  <si>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</si>
  <si>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</si>
  <si>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</si>
  <si>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</si>
  <si>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</si>
  <si>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</si>
  <si>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</si>
  <si>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</si>
  <si>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</si>
  <si>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</si>
  <si>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</si>
  <si>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</si>
  <si>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</si>
  <si>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</si>
  <si>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</si>
  <si>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</si>
  <si>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</si>
  <si>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</si>
  <si>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</si>
  <si>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</si>
  <si>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</si>
  <si>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</si>
  <si>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</si>
  <si>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</si>
  <si>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</si>
  <si>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</si>
  <si>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</si>
  <si>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</si>
  <si>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</si>
  <si>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</si>
  <si>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</si>
  <si>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</si>
  <si>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</si>
  <si>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</si>
  <si>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</si>
  <si>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</si>
  <si>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</si>
  <si>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</si>
  <si>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</si>
  <si>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</si>
  <si>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</si>
  <si>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</si>
  <si>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</si>
  <si>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</si>
  <si>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</si>
  <si>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</si>
  <si>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</si>
  <si>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</si>
  <si>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</si>
  <si>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</si>
  <si>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</si>
  <si>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</si>
  <si>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</si>
  <si>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</si>
  <si>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</si>
  <si>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</si>
  <si>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</si>
  <si>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</si>
  <si>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</si>
  <si>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</si>
  <si>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</si>
  <si>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</si>
  <si>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</si>
  <si>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</si>
  <si>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</si>
  <si>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</si>
  <si>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</si>
  <si>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</si>
  <si>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</si>
  <si>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</si>
  <si>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</si>
  <si>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</si>
  <si>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</si>
  <si>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</si>
  <si>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</si>
  <si>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</si>
  <si>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</si>
  <si>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</si>
  <si>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</si>
  <si>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</si>
  <si>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</si>
  <si>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</si>
  <si>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</si>
  <si>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</si>
  <si>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</si>
  <si>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</si>
  <si>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</si>
  <si>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</si>
  <si>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</si>
  <si>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</si>
  <si>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</si>
  <si>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</si>
  <si>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</si>
  <si>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</si>
  <si>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</si>
  <si>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</si>
  <si>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</si>
  <si>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</si>
  <si>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</si>
  <si>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</si>
  <si>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</si>
  <si>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</si>
  <si>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</si>
  <si>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</si>
  <si>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</si>
  <si>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</si>
  <si>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</si>
  <si>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</si>
  <si>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</si>
  <si>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</si>
  <si>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</si>
  <si>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</si>
  <si>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</si>
  <si>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</si>
  <si>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</si>
  <si>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</si>
  <si>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</si>
  <si>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</si>
  <si>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</si>
  <si>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</si>
  <si>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</si>
  <si>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</si>
  <si>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</si>
  <si>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</si>
  <si>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</si>
  <si>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</si>
  <si>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</si>
  <si>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</si>
  <si>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</si>
  <si>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</si>
  <si>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</si>
  <si>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</si>
  <si>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</si>
  <si>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</si>
  <si>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</si>
  <si>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</si>
  <si>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</si>
  <si>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</si>
  <si>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</si>
  <si>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</si>
  <si>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</si>
  <si>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</si>
  <si>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</si>
  <si>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</si>
  <si>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</si>
  <si>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</si>
  <si>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</si>
  <si>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</si>
  <si>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</si>
  <si>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</si>
  <si>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</si>
  <si>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</si>
  <si>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</si>
  <si>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</si>
  <si>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</si>
  <si>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</si>
  <si>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</si>
  <si>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</si>
  <si>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</si>
  <si>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</si>
  <si>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</si>
  <si>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</si>
  <si>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</si>
  <si>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</si>
  <si>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</si>
  <si>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</si>
  <si>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</si>
  <si>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</si>
  <si>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</si>
  <si>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</si>
  <si>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</si>
  <si>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</si>
  <si>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</si>
  <si>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</si>
  <si>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</si>
  <si>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</si>
  <si>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</si>
  <si>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</si>
  <si>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</si>
  <si>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</si>
  <si>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</si>
  <si>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</si>
  <si>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</si>
  <si>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</si>
  <si>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</si>
  <si>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</si>
  <si>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</si>
  <si>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</si>
  <si>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</si>
  <si>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</si>
  <si>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</si>
  <si>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</si>
  <si>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</si>
  <si>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</si>
  <si>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</si>
  <si>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</si>
  <si>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</si>
  <si>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</si>
  <si>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</si>
  <si>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</si>
  <si>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</si>
  <si>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</si>
  <si>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</si>
  <si>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</si>
  <si>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</si>
  <si>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</si>
  <si>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</si>
  <si>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</si>
  <si>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</si>
  <si>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</si>
  <si>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</si>
  <si>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</si>
  <si>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</si>
  <si>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</si>
  <si>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</si>
  <si>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</si>
  <si>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</si>
  <si>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</si>
  <si>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</si>
  <si>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</si>
  <si>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</si>
  <si>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</si>
  <si>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</si>
  <si>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</si>
  <si>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</si>
  <si>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</si>
  <si>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</si>
  <si>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</si>
  <si>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</si>
  <si>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</si>
  <si>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</si>
  <si>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</si>
  <si>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</si>
  <si>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</si>
  <si>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</si>
  <si>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</si>
  <si>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</si>
  <si>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</si>
  <si>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</si>
  <si>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</si>
  <si>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</si>
  <si>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</si>
  <si>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</si>
  <si>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</si>
  <si>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</si>
  <si>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</si>
  <si>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</si>
  <si>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</si>
  <si>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</si>
  <si>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</si>
  <si>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</si>
  <si>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</si>
  <si>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</si>
  <si>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</si>
  <si>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</si>
  <si>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</si>
  <si>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</si>
  <si>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</si>
  <si>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</si>
  <si>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</si>
  <si>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</si>
  <si>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</si>
  <si>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</si>
  <si>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</si>
  <si>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</si>
  <si>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</si>
  <si>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</si>
  <si>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</si>
  <si>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</si>
  <si>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</si>
  <si>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</si>
  <si>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</si>
  <si>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</si>
  <si>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</si>
  <si>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</si>
  <si>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</si>
  <si>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</si>
  <si>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</si>
  <si>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</si>
  <si>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</si>
  <si>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</si>
  <si>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</si>
  <si>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</si>
  <si>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</si>
  <si>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</si>
  <si>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</si>
  <si>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</si>
  <si>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</si>
  <si>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</si>
  <si>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</si>
  <si>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</si>
  <si>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</si>
  <si>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</si>
  <si>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</si>
  <si>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</si>
  <si>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</si>
  <si>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</si>
  <si>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</si>
  <si>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</si>
  <si>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</si>
  <si>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</si>
  <si>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</si>
  <si>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</si>
  <si>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</si>
  <si>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</si>
  <si>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</si>
  <si>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</si>
  <si>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</si>
  <si>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</si>
  <si>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</si>
  <si>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</si>
  <si>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</si>
  <si>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</si>
  <si>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</si>
  <si>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</si>
  <si>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</si>
  <si>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</si>
  <si>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</si>
  <si>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</si>
  <si>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</si>
  <si>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</si>
  <si>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</si>
  <si>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</si>
  <si>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</si>
  <si>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</si>
  <si>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</si>
  <si>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</si>
  <si>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</si>
  <si>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</si>
  <si>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</si>
  <si>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</si>
  <si>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</si>
  <si>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</si>
  <si>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</si>
  <si>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</si>
  <si>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</si>
  <si>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</si>
  <si>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</si>
  <si>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</si>
  <si>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</si>
  <si>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</si>
  <si>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</si>
  <si>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</si>
  <si>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</si>
  <si>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</si>
  <si>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</si>
  <si>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</si>
  <si>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</si>
  <si>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</si>
  <si>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</si>
  <si>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</si>
  <si>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</si>
  <si>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</si>
  <si>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</si>
  <si>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</si>
  <si>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</si>
  <si>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</si>
  <si>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</si>
  <si>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</si>
  <si>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</si>
  <si>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</si>
  <si>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</si>
  <si>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</si>
  <si>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</si>
  <si>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</si>
  <si>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</si>
  <si>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</si>
  <si>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</si>
  <si>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</si>
  <si>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</si>
  <si>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</si>
  <si>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</si>
  <si>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</si>
  <si>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</si>
  <si>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</si>
  <si>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</si>
  <si>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</si>
  <si>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</si>
  <si>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</si>
  <si>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</si>
  <si>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</si>
  <si>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</si>
  <si>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</si>
  <si>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</si>
  <si>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</si>
  <si>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</si>
  <si>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</si>
  <si>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</si>
  <si>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</si>
  <si>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</si>
  <si>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</si>
  <si>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</si>
  <si>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</si>
  <si>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</si>
  <si>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</si>
  <si>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</si>
  <si>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</si>
  <si>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</si>
  <si>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</si>
  <si>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</si>
  <si>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</si>
  <si>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</si>
  <si>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</si>
  <si>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</si>
  <si>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</si>
  <si>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</si>
  <si>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</si>
  <si>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</si>
  <si>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</si>
  <si>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</si>
  <si>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</si>
  <si>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</si>
  <si>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</si>
  <si>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</si>
  <si>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</si>
  <si>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</si>
  <si>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</si>
  <si>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</si>
  <si>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</si>
  <si>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</si>
  <si>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</si>
  <si>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</si>
  <si>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</si>
  <si>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</si>
  <si>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</si>
  <si>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</si>
  <si>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</si>
  <si>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</si>
  <si>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</si>
  <si>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</si>
  <si>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</si>
  <si>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</si>
  <si>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</si>
  <si>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</si>
  <si>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</si>
  <si>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</si>
  <si>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</si>
  <si>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</si>
  <si>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</si>
  <si>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</si>
  <si>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</si>
  <si>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</si>
  <si>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</si>
  <si>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</si>
  <si>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</si>
  <si>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</si>
  <si>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</si>
  <si>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</si>
  <si>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</si>
  <si>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</si>
  <si>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</si>
  <si>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</si>
  <si>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</si>
  <si>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</si>
  <si>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</si>
  <si>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</si>
  <si>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</si>
  <si>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</si>
  <si>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</si>
  <si>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</si>
  <si>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</si>
  <si>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</si>
  <si>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</si>
  <si>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</si>
  <si>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</si>
  <si>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</si>
  <si>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</si>
  <si>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</si>
  <si>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</si>
  <si>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</si>
  <si>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</si>
  <si>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</si>
  <si>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</si>
  <si>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</si>
  <si>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</si>
  <si>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</si>
  <si>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</si>
  <si>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</si>
  <si>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</si>
  <si>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</si>
  <si>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</si>
  <si>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</si>
  <si>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</si>
  <si>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</si>
  <si>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</si>
  <si>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</si>
  <si>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</si>
  <si>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</si>
  <si>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</si>
  <si>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</si>
  <si>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</si>
  <si>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</si>
  <si>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</si>
  <si>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</si>
  <si>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</si>
  <si>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</si>
  <si>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</si>
  <si>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</si>
  <si>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</si>
  <si>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</si>
  <si>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</si>
  <si>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</si>
  <si>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</si>
  <si>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</si>
  <si>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</si>
  <si>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</si>
  <si>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</si>
  <si>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</si>
  <si>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</si>
  <si>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</si>
  <si>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</si>
  <si>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</si>
  <si>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</si>
  <si>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</si>
  <si>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</si>
  <si>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</si>
  <si>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</si>
  <si>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</si>
  <si>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</si>
  <si>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</si>
  <si>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</si>
  <si>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</si>
  <si>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</si>
  <si>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</si>
  <si>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</si>
  <si>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</si>
  <si>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</si>
  <si>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</si>
  <si>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</si>
  <si>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</si>
  <si>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</si>
  <si>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</si>
  <si>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</si>
  <si>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</si>
  <si>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</si>
  <si>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</si>
  <si>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</si>
  <si>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</si>
  <si>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</si>
  <si>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</si>
  <si>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</si>
  <si>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</si>
  <si>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</si>
  <si>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</si>
  <si>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</si>
  <si>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</si>
  <si>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</si>
  <si>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</si>
  <si>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</si>
  <si>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</si>
  <si>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</si>
  <si>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</si>
  <si>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</si>
  <si>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</si>
  <si>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</si>
  <si>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</si>
  <si>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</si>
  <si>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</si>
  <si>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</si>
  <si>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</si>
  <si>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</si>
  <si>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</si>
  <si>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</si>
  <si>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</si>
  <si>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</si>
  <si>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</si>
  <si>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</si>
  <si>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</si>
  <si>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</si>
  <si>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</si>
  <si>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</si>
  <si>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</si>
  <si>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</si>
  <si>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</si>
  <si>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</si>
  <si>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</si>
  <si>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</si>
  <si>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</si>
  <si>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</si>
  <si>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</si>
  <si>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</si>
  <si>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</si>
  <si>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</si>
  <si>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</si>
  <si>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</si>
  <si>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</si>
  <si>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</si>
  <si>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</si>
  <si>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</si>
  <si>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</si>
  <si>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</si>
  <si>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</si>
  <si>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</si>
  <si>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</si>
  <si>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</si>
  <si>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</si>
  <si>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</si>
  <si>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</si>
  <si>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</si>
  <si>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</si>
  <si>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</si>
  <si>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</si>
  <si>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</si>
  <si>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</si>
  <si>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</si>
  <si>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</si>
  <si>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</si>
  <si>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</si>
  <si>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</si>
  <si>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</si>
  <si>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</si>
  <si>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</si>
  <si>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</si>
  <si>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</si>
  <si>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</si>
  <si>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</si>
  <si>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</si>
  <si>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</si>
  <si>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</si>
  <si>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</si>
  <si>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</si>
  <si>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</si>
  <si>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</si>
  <si>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</si>
  <si>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</si>
  <si>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</si>
  <si>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</si>
  <si>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</si>
  <si>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</si>
  <si>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</si>
  <si>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</si>
  <si>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</si>
  <si>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</si>
  <si>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</si>
  <si>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</si>
  <si>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</si>
  <si>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</si>
  <si>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</si>
  <si>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</si>
  <si>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</si>
  <si>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</si>
  <si>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</si>
  <si>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</si>
  <si>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</si>
  <si>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</si>
  <si>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</si>
  <si>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</si>
  <si>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</si>
  <si>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</si>
  <si>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</si>
  <si>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</si>
  <si>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</si>
  <si>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</si>
  <si>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</si>
  <si>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</si>
  <si>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</si>
  <si>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</si>
  <si>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</si>
  <si>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</si>
  <si>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</si>
  <si>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</si>
  <si>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</si>
  <si>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</si>
  <si>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</si>
  <si>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</si>
  <si>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</si>
  <si>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</si>
  <si>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</si>
  <si>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</si>
  <si>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</si>
  <si>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</si>
  <si>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</si>
  <si>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</si>
  <si>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</si>
  <si>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</si>
  <si>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</si>
  <si>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</si>
  <si>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</si>
  <si>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</si>
  <si>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</si>
  <si>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</si>
  <si>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</si>
  <si>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</si>
  <si>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</si>
  <si>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</si>
  <si>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</si>
  <si>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</si>
  <si>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</si>
  <si>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</si>
  <si>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</si>
  <si>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</si>
  <si>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</si>
  <si>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</si>
  <si>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</si>
  <si>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</si>
  <si>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</si>
  <si>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</si>
  <si>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</si>
  <si>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</si>
  <si>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</si>
  <si>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</si>
  <si>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</si>
  <si>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</si>
  <si>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</si>
  <si>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</si>
  <si>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</si>
  <si>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</si>
  <si>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</si>
  <si>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</si>
  <si>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</si>
  <si>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</si>
  <si>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</si>
  <si>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</si>
  <si>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</si>
  <si>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</si>
  <si>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</si>
  <si>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</si>
  <si>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</si>
  <si>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</si>
  <si>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</si>
  <si>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</si>
  <si>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</si>
  <si>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</si>
  <si>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</si>
  <si>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</si>
  <si>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</si>
  <si>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</si>
  <si>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</si>
  <si>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</si>
  <si>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</si>
  <si>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</si>
  <si>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</si>
  <si>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</si>
  <si>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</si>
  <si>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</si>
  <si>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</si>
  <si>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</si>
  <si>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</si>
  <si>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</si>
  <si>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</si>
  <si>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</si>
  <si>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</si>
  <si>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</si>
  <si>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</si>
  <si>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</si>
  <si>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</si>
  <si>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</si>
  <si>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</si>
  <si>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</si>
  <si>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</si>
  <si>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</si>
  <si>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</si>
  <si>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</si>
  <si>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</si>
  <si>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</si>
  <si>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</si>
  <si>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</si>
  <si>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</si>
  <si>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</si>
  <si>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</si>
  <si>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</si>
  <si>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</si>
  <si>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</si>
  <si>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</si>
  <si>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</si>
  <si>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</si>
  <si>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</si>
  <si>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</si>
  <si>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</si>
  <si>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</si>
  <si>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</si>
  <si>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</si>
  <si>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</si>
  <si>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</si>
  <si>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</si>
  <si>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</si>
  <si>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</si>
  <si>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</si>
  <si>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</si>
  <si>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</si>
  <si>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</si>
  <si>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</si>
  <si>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</si>
  <si>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</si>
  <si>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</si>
  <si>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</si>
  <si>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</si>
  <si>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</si>
  <si>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</si>
  <si>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</si>
  <si>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</si>
  <si>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</si>
  <si>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</si>
  <si>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</si>
  <si>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</si>
  <si>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</si>
  <si>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</si>
  <si>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</si>
  <si>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</si>
  <si>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</si>
  <si>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</si>
  <si>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</si>
  <si>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</si>
  <si>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</si>
  <si>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</si>
  <si>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</si>
  <si>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</si>
  <si>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</si>
  <si>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</si>
  <si>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</si>
  <si>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</si>
  <si>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</si>
  <si>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</si>
  <si>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</si>
  <si>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</si>
  <si>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</si>
  <si>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</si>
  <si>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</si>
  <si>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</si>
  <si>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</si>
  <si>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</si>
  <si>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</si>
  <si>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</si>
  <si>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</si>
  <si>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</si>
  <si>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</si>
  <si>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</si>
  <si>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</si>
  <si>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</si>
  <si>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</si>
  <si>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</si>
  <si>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</si>
  <si>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</si>
  <si>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</si>
  <si>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</si>
  <si>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</si>
  <si>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</si>
  <si>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</si>
  <si>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</si>
  <si>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</si>
  <si>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</si>
  <si>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</si>
  <si>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</si>
  <si>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</si>
  <si>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</si>
  <si>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</si>
  <si>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</si>
  <si>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</si>
  <si>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</si>
  <si>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</si>
  <si>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</si>
  <si>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</si>
  <si>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</si>
  <si>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</si>
  <si>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</si>
  <si>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</si>
  <si>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</si>
  <si>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</si>
  <si>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</si>
  <si>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</si>
  <si>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</si>
  <si>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</si>
  <si>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</si>
  <si>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</si>
  <si>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</si>
  <si>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</si>
  <si>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</si>
  <si>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</si>
  <si>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</si>
  <si>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</si>
  <si>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</si>
  <si>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</si>
  <si>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</si>
  <si>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</si>
  <si>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</si>
  <si>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</si>
  <si>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</si>
  <si>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</si>
  <si>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</si>
  <si>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</si>
  <si>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</si>
  <si>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</si>
  <si>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</si>
  <si>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</si>
  <si>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</si>
  <si>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</si>
  <si>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</si>
  <si>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</si>
  <si>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</si>
  <si>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</si>
  <si>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</si>
  <si>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</si>
  <si>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</si>
  <si>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</si>
  <si>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</si>
  <si>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</si>
  <si>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</si>
  <si>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</si>
  <si>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</si>
  <si>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</si>
  <si>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</si>
  <si>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</si>
  <si>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</si>
  <si>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</si>
  <si>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</si>
  <si>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</si>
  <si>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</si>
  <si>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</si>
  <si>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</si>
  <si>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</si>
  <si>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</si>
  <si>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</si>
  <si>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</si>
  <si>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</si>
  <si>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</si>
  <si>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</si>
  <si>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</si>
  <si>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</si>
  <si>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</si>
  <si>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</si>
  <si>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</si>
  <si>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</si>
  <si>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</si>
  <si>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</si>
  <si>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</si>
  <si>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</si>
  <si>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</si>
  <si>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</si>
  <si>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</si>
  <si>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</si>
  <si>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</si>
  <si>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</si>
  <si>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</si>
  <si>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</si>
  <si>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</si>
  <si>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</si>
  <si>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</si>
  <si>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</si>
  <si>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</si>
  <si>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</si>
  <si>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</si>
  <si>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</si>
  <si>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</si>
  <si>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</si>
  <si>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</si>
  <si>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</si>
  <si>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</si>
  <si>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</si>
  <si>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</si>
  <si>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</si>
  <si>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</si>
  <si>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</si>
  <si>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</si>
  <si>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</si>
  <si>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</si>
  <si>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</si>
  <si>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</si>
  <si>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</si>
  <si>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</si>
  <si>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</si>
  <si>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</si>
  <si>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</si>
  <si>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</si>
  <si>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</si>
  <si>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</si>
  <si>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</si>
  <si>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</si>
  <si>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</si>
  <si>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</si>
  <si>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</si>
  <si>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</si>
  <si>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</si>
  <si>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</si>
  <si>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</si>
  <si>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</si>
  <si>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</si>
  <si>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</si>
  <si>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</si>
  <si>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</si>
  <si>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</si>
  <si>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</si>
  <si>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</si>
  <si>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</si>
  <si>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</si>
  <si>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</si>
  <si>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</si>
  <si>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</si>
  <si>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</si>
  <si>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</si>
  <si>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</si>
  <si>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</si>
  <si>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</si>
  <si>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</si>
  <si>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</si>
  <si>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</si>
  <si>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</si>
  <si>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</si>
  <si>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</si>
  <si>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</si>
  <si>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</si>
  <si>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</si>
  <si>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</si>
  <si>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</si>
  <si>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</si>
  <si>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</si>
  <si>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</si>
  <si>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</si>
  <si>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</si>
  <si>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</si>
  <si>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</si>
  <si>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</si>
  <si>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</si>
  <si>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</si>
  <si>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</si>
  <si>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</si>
  <si>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</si>
  <si>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</si>
  <si>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</si>
  <si>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</si>
  <si>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</si>
  <si>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</si>
  <si>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</si>
  <si>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</si>
  <si>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</si>
  <si>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</si>
  <si>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</si>
  <si>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</si>
  <si>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</si>
  <si>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</si>
  <si>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</si>
  <si>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</si>
  <si>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</si>
  <si>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</si>
  <si>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</si>
  <si>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</si>
  <si>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</si>
  <si>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</si>
  <si>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</si>
  <si>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</si>
  <si>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</si>
  <si>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</si>
  <si>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</si>
  <si>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</si>
  <si>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</si>
  <si>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</si>
  <si>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</si>
  <si>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</si>
  <si>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</si>
  <si>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</si>
  <si>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</si>
  <si>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</si>
  <si>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</si>
  <si>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</si>
  <si>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</si>
  <si>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</si>
  <si>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</si>
  <si>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</si>
  <si>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</si>
  <si>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</si>
  <si>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</si>
  <si>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</si>
  <si>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</si>
  <si>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</si>
  <si>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</si>
  <si>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</si>
  <si>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</si>
  <si>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</si>
  <si>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</si>
  <si>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</si>
  <si>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</si>
  <si>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</si>
  <si>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</si>
  <si>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</si>
  <si>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</si>
  <si>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</si>
  <si>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</si>
  <si>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</si>
  <si>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</si>
  <si>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</si>
  <si>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</si>
  <si>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</si>
  <si>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</si>
  <si>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</si>
  <si>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</si>
  <si>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</si>
  <si>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</si>
  <si>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</si>
  <si>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</si>
  <si>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</si>
  <si>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</si>
  <si>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</si>
  <si>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</si>
  <si>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</si>
  <si>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</si>
  <si>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</si>
  <si>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</si>
  <si>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</si>
  <si>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</si>
  <si>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</si>
  <si>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</si>
  <si>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</si>
  <si>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</si>
  <si>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</si>
  <si>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</si>
  <si>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</si>
  <si>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</si>
  <si>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</si>
  <si>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</si>
  <si>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</si>
  <si>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</si>
  <si>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</si>
  <si>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</si>
  <si>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</si>
  <si>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</si>
  <si>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</si>
  <si>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</si>
  <si>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</si>
  <si>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</si>
  <si>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</si>
  <si>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</si>
  <si>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</si>
  <si>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</si>
  <si>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</si>
  <si>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</si>
  <si>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</si>
  <si>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</si>
  <si>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</si>
  <si>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</si>
  <si>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</si>
  <si>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</si>
  <si>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</si>
  <si>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</si>
  <si>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</si>
  <si>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</si>
  <si>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</si>
  <si>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</si>
  <si>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</si>
  <si>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</si>
  <si>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</si>
  <si>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</si>
  <si>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</si>
  <si>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</si>
  <si>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</si>
  <si>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</si>
  <si>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</si>
  <si>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</si>
  <si>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</si>
  <si>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</si>
  <si>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</si>
  <si>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</si>
  <si>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</si>
  <si>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</si>
  <si>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</si>
  <si>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</si>
  <si>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</si>
  <si>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</si>
  <si>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</si>
  <si>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</si>
  <si>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</si>
  <si>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</si>
  <si>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</si>
  <si>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</si>
  <si>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</si>
  <si>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</si>
  <si>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</si>
  <si>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</si>
  <si>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</si>
  <si>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</si>
  <si>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</si>
  <si>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</si>
  <si>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</si>
  <si>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</si>
  <si>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</si>
  <si>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</si>
  <si>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</si>
  <si>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</si>
  <si>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</si>
  <si>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</si>
  <si>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</si>
  <si>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</si>
  <si>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</si>
  <si>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</si>
  <si>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</si>
  <si>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</si>
  <si>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</si>
  <si>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</si>
  <si>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</si>
  <si>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</si>
  <si>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</si>
  <si>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</si>
  <si>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</si>
  <si>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</si>
  <si>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</si>
  <si>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</si>
  <si>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</si>
  <si>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</si>
  <si>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</si>
  <si>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</si>
  <si>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</si>
  <si>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</si>
  <si>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</si>
  <si>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</si>
  <si>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</si>
  <si>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</si>
  <si>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</si>
  <si>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</si>
  <si>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</si>
  <si>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</si>
  <si>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</si>
  <si>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</si>
  <si>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</si>
  <si>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</si>
  <si>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</si>
  <si>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</si>
  <si>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</si>
  <si>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</si>
  <si>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</si>
  <si>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</si>
  <si>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</si>
  <si>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</si>
  <si>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</si>
  <si>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</si>
  <si>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</si>
  <si>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</si>
  <si>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</si>
  <si>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</si>
  <si>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</si>
  <si>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</si>
  <si>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</si>
  <si>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</si>
  <si>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</si>
  <si>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</si>
  <si>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</si>
  <si>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</si>
  <si>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</si>
  <si>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</si>
  <si>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</si>
  <si>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</si>
  <si>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</si>
  <si>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</si>
  <si>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</si>
  <si>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</si>
  <si>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</si>
  <si>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</si>
  <si>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</si>
  <si>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</si>
  <si>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</si>
  <si>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</si>
  <si>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</si>
  <si>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</si>
  <si>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</si>
  <si>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</si>
  <si>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</si>
  <si>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</si>
  <si>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</si>
  <si>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</si>
  <si>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</si>
  <si>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</si>
  <si>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</si>
  <si>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</si>
  <si>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</si>
  <si>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</si>
  <si>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</si>
  <si>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</si>
  <si>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</si>
  <si>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</si>
  <si>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</si>
  <si>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</si>
  <si>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</si>
  <si>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</si>
  <si>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</si>
  <si>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</si>
  <si>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</si>
  <si>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</si>
  <si>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</si>
  <si>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</si>
  <si>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</si>
  <si>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</si>
  <si>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</si>
  <si>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</si>
  <si>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</si>
  <si>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</si>
  <si>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</si>
  <si>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</si>
  <si>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</si>
  <si>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</si>
  <si>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</si>
  <si>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</si>
  <si>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</si>
  <si>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</si>
  <si>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</si>
  <si>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</si>
  <si>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</si>
  <si>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</si>
  <si>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</si>
  <si>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</si>
  <si>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</si>
  <si>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</si>
  <si>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</si>
  <si>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</si>
  <si>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</si>
  <si>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</si>
  <si>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</si>
  <si>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</si>
  <si>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</si>
  <si>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</si>
  <si>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</si>
  <si>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</si>
  <si>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</si>
  <si>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</si>
  <si>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</si>
  <si>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</si>
  <si>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</si>
  <si>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</si>
  <si>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</si>
  <si>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</si>
  <si>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</si>
  <si>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</si>
  <si>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</si>
  <si>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</si>
  <si>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</si>
  <si>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</si>
  <si>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</si>
  <si>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</si>
  <si>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</si>
  <si>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</si>
  <si>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</si>
  <si>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</si>
  <si>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</si>
  <si>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</si>
  <si>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</si>
  <si>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</si>
  <si>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</si>
  <si>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</si>
  <si>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</si>
  <si>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</si>
  <si>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</si>
  <si>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</si>
  <si>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</si>
  <si>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</si>
  <si>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</si>
  <si>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</si>
  <si>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</si>
  <si>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</si>
  <si>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</si>
  <si>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</si>
  <si>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</si>
  <si>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</si>
  <si>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</si>
  <si>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</si>
  <si>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</si>
  <si>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</si>
  <si>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</si>
  <si>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</si>
  <si>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</si>
  <si>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</si>
  <si>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</si>
  <si>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</si>
  <si>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</si>
  <si>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</si>
  <si>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</si>
  <si>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</si>
  <si>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</si>
  <si>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</si>
  <si>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</si>
  <si>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</si>
  <si>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</si>
  <si>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</si>
  <si>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</si>
  <si>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</si>
  <si>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</si>
  <si>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</si>
  <si>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</si>
  <si>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</si>
  <si>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</si>
  <si>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</si>
  <si>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</si>
  <si>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</si>
  <si>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</si>
  <si>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</si>
  <si>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</si>
  <si>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</si>
  <si>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</si>
  <si>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</si>
  <si>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</si>
  <si>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</si>
  <si>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</si>
  <si>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</si>
  <si>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</si>
  <si>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</si>
  <si>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</si>
  <si>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</si>
  <si>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</si>
  <si>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</si>
  <si>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</si>
  <si>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</si>
  <si>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</si>
  <si>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</si>
  <si>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</si>
  <si>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</si>
  <si>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</si>
  <si>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</si>
  <si>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</si>
  <si>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</si>
  <si>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</si>
  <si>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</si>
  <si>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</si>
  <si>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</si>
  <si>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</si>
  <si>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</si>
  <si>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</si>
  <si>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</si>
  <si>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</si>
  <si>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</si>
  <si>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</si>
  <si>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</si>
  <si>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</si>
  <si>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</si>
  <si>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</si>
  <si>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</si>
  <si>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</si>
  <si>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</si>
  <si>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</si>
  <si>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</si>
  <si>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</si>
  <si>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</si>
  <si>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</si>
  <si>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</si>
  <si>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</si>
  <si>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</si>
  <si>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</si>
  <si>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</si>
  <si>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</si>
  <si>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</si>
  <si>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</si>
  <si>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</si>
  <si>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</si>
  <si>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</si>
  <si>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</si>
  <si>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</si>
  <si>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</si>
  <si>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</si>
  <si>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</si>
  <si>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</si>
  <si>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</si>
  <si>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</si>
  <si>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</si>
  <si>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</si>
  <si>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</si>
  <si>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</si>
  <si>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</si>
  <si>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</si>
  <si>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</si>
  <si>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</si>
  <si>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</si>
  <si>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</si>
  <si>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</si>
  <si>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</si>
  <si>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</si>
  <si>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</si>
  <si>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</si>
  <si>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</si>
  <si>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</si>
  <si>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</si>
  <si>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</si>
  <si>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</si>
  <si>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</si>
  <si>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</si>
  <si>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</si>
  <si>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</si>
  <si>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</si>
  <si>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</si>
  <si>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</si>
  <si>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</si>
  <si>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</si>
  <si>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</si>
  <si>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</si>
  <si>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</si>
  <si>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</si>
  <si>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</si>
  <si>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</si>
  <si>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</si>
  <si>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</si>
  <si>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</si>
  <si>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</si>
  <si>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</si>
  <si>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</si>
  <si>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</si>
  <si>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</si>
  <si>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</si>
  <si>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</si>
  <si>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</si>
  <si>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</si>
  <si>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</si>
  <si>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</si>
  <si>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</si>
  <si>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</si>
  <si>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</si>
  <si>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</si>
  <si>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</si>
  <si>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</si>
  <si>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</si>
  <si>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</si>
  <si>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</si>
  <si>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</si>
  <si>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</si>
  <si>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</si>
  <si>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</si>
  <si>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</si>
  <si>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</si>
  <si>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</si>
  <si>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</si>
  <si>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</si>
  <si>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</si>
  <si>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</si>
  <si>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</si>
  <si>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</si>
  <si>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</si>
  <si>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</si>
  <si>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</si>
  <si>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</si>
  <si>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</si>
  <si>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</si>
  <si>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</si>
  <si>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</si>
  <si>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</si>
  <si>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</si>
  <si>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</si>
  <si>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</si>
  <si>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</si>
  <si>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</si>
  <si>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</si>
  <si>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</si>
  <si>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</si>
  <si>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</si>
  <si>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</si>
  <si>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</si>
  <si>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</si>
  <si>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</si>
  <si>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</si>
  <si>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</si>
  <si>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</si>
  <si>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</si>
  <si>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</si>
  <si>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</si>
  <si>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</si>
  <si>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</si>
  <si>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</si>
  <si>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</si>
  <si>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</si>
  <si>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</si>
  <si>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</si>
  <si>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</si>
  <si>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</si>
  <si>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</si>
  <si>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</si>
  <si>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</si>
  <si>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</si>
  <si>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</si>
  <si>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</si>
  <si>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</si>
  <si>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</si>
  <si>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</si>
  <si>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</si>
  <si>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</si>
  <si>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</si>
  <si>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</si>
  <si>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</si>
  <si>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</si>
  <si>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</si>
  <si>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</si>
  <si>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</si>
  <si>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</si>
  <si>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</si>
  <si>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</si>
  <si>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</si>
  <si>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</si>
  <si>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</si>
  <si>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</si>
  <si>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</si>
  <si>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</si>
  <si>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</si>
  <si>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</si>
  <si>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</si>
  <si>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</si>
  <si>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</si>
  <si>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</si>
  <si>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</si>
  <si>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</si>
  <si>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</si>
  <si>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</si>
  <si>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</si>
  <si>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</si>
  <si>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</si>
  <si>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</si>
  <si>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</si>
  <si>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</si>
  <si>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</si>
  <si>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</si>
  <si>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</si>
  <si>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</si>
  <si>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</si>
  <si>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</si>
  <si>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</si>
  <si>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</si>
  <si>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</si>
  <si>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</si>
  <si>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</si>
  <si>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</si>
  <si>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</si>
  <si>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</si>
  <si>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</si>
  <si>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</si>
  <si>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</si>
  <si>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</si>
  <si>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</si>
  <si>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</si>
  <si>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</si>
  <si>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</si>
  <si>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</si>
  <si>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</si>
  <si>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</si>
  <si>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</si>
  <si>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</si>
  <si>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</si>
  <si>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</si>
  <si>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</si>
  <si>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</si>
  <si>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</si>
  <si>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</si>
  <si>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</si>
  <si>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</si>
  <si>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</si>
  <si>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</si>
  <si>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</si>
  <si>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</si>
  <si>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</si>
  <si>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</si>
  <si>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</si>
  <si>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</si>
  <si>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</si>
  <si>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</si>
  <si>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</si>
  <si>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</si>
  <si>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</si>
  <si>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</si>
  <si>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</si>
  <si>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</si>
  <si>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</si>
  <si>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</si>
  <si>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</si>
  <si>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</si>
  <si>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</si>
  <si>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</si>
  <si>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</si>
  <si>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</si>
  <si>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</si>
  <si>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</si>
  <si>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</si>
  <si>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</si>
  <si>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</si>
  <si>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</si>
  <si>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</si>
  <si>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</si>
  <si>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</si>
  <si>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</si>
  <si>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</si>
  <si>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</si>
  <si>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</si>
  <si>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</si>
  <si>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</si>
  <si>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</si>
  <si>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</si>
  <si>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</si>
  <si>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</si>
  <si>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</si>
  <si>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</si>
  <si>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</si>
  <si>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</si>
  <si>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</si>
  <si>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</si>
  <si>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</si>
  <si>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</si>
  <si>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</si>
  <si>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</si>
  <si>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</si>
  <si>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</si>
  <si>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</si>
  <si>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</si>
  <si>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</si>
  <si>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</si>
  <si>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</si>
  <si>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</si>
  <si>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</si>
  <si>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</si>
  <si>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</si>
  <si>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</si>
  <si>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</si>
  <si>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</si>
  <si>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</si>
  <si>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</si>
  <si>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</si>
  <si>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</si>
  <si>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</si>
  <si>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</si>
  <si>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</si>
  <si>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</si>
  <si>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</si>
  <si>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</si>
  <si>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</si>
  <si>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</si>
  <si>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</si>
  <si>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</si>
  <si>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</si>
  <si>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</si>
  <si>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</si>
  <si>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</si>
  <si>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</si>
  <si>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</si>
  <si>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</si>
  <si>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</si>
  <si>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</si>
  <si>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</si>
  <si>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</si>
  <si>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</si>
  <si>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</si>
  <si>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</si>
  <si>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</si>
  <si>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</si>
  <si>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</si>
  <si>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</si>
  <si>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</si>
  <si>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</si>
  <si>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</si>
  <si>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</si>
  <si>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</si>
  <si>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</si>
  <si>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</si>
  <si>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</si>
  <si>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</si>
  <si>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</si>
  <si>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</si>
  <si>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</si>
  <si>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</si>
  <si>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</si>
  <si>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</si>
  <si>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</si>
  <si>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</si>
  <si>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</si>
  <si>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</si>
  <si>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</si>
  <si>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</si>
  <si>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</si>
  <si>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</si>
  <si>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</si>
  <si>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</si>
  <si>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</si>
  <si>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</si>
  <si>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</si>
  <si>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</si>
  <si>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</si>
  <si>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</si>
  <si>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</si>
  <si>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</si>
  <si>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</si>
  <si>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</si>
  <si>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</si>
  <si>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</si>
  <si>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</si>
  <si>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</si>
  <si>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</si>
  <si>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</si>
  <si>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</si>
  <si>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</si>
  <si>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</si>
  <si>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</si>
  <si>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</si>
  <si>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</si>
  <si>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</si>
  <si>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</si>
  <si>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</si>
  <si>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</si>
  <si>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</si>
  <si>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</si>
  <si>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</si>
  <si>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</si>
  <si>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</si>
  <si>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</si>
  <si>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</si>
  <si>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</si>
  <si>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</si>
  <si>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</si>
  <si>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</si>
  <si>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</si>
  <si>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</si>
  <si>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</si>
  <si>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</si>
  <si>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</si>
  <si>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</si>
  <si>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</si>
  <si>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</si>
  <si>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</si>
  <si>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</si>
  <si>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</si>
  <si>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</si>
  <si>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</si>
  <si>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</si>
  <si>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</si>
  <si>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</si>
  <si>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</si>
  <si>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</si>
  <si>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</si>
  <si>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</si>
  <si>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</si>
  <si>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</si>
  <si>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</si>
  <si>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</si>
  <si>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</si>
  <si>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</si>
  <si>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</si>
  <si>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</si>
  <si>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</si>
  <si>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</si>
  <si>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</si>
  <si>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</si>
  <si>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</si>
  <si>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</si>
  <si>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</si>
  <si>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</si>
  <si>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</si>
  <si>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</si>
  <si>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</si>
  <si>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</si>
  <si>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</si>
  <si>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</si>
  <si>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</si>
  <si>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</si>
  <si>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</si>
  <si>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</si>
  <si>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</si>
  <si>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</si>
  <si>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</si>
  <si>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</si>
  <si>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</si>
  <si>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</si>
  <si>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</si>
  <si>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</si>
  <si>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</si>
  <si>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</si>
  <si>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</si>
  <si>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</si>
  <si>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</si>
  <si>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</si>
  <si>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</si>
  <si>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</si>
  <si>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</si>
  <si>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</si>
  <si>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</si>
  <si>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</si>
  <si>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</si>
  <si>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</si>
  <si>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</si>
  <si>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</si>
  <si>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</si>
  <si>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</si>
  <si>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</si>
  <si>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</si>
  <si>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</si>
  <si>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</si>
  <si>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</si>
  <si>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</si>
  <si>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</si>
  <si>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</si>
  <si>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</si>
  <si>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</si>
  <si>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</si>
  <si>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</si>
  <si>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</si>
  <si>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</si>
  <si>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</si>
  <si>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</si>
  <si>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</si>
  <si>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</si>
  <si>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</si>
  <si>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</si>
  <si>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</si>
  <si>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</si>
  <si>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</si>
  <si>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</si>
  <si>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</si>
  <si>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</si>
  <si>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</si>
  <si>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</si>
  <si>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</si>
  <si>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</si>
  <si>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</si>
  <si>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</si>
  <si>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</si>
  <si>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</si>
  <si>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</si>
  <si>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</si>
  <si>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</si>
  <si>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</si>
  <si>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</si>
  <si>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</si>
  <si>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</si>
  <si>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</si>
  <si>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</si>
  <si>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</si>
  <si>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</si>
  <si>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</si>
  <si>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</si>
  <si>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</si>
  <si>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</si>
  <si>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</si>
  <si>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</si>
  <si>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</si>
  <si>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</si>
  <si>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</si>
  <si>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</si>
  <si>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</si>
  <si>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</si>
  <si>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</si>
  <si>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</si>
  <si>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</si>
  <si>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</si>
  <si>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</si>
  <si>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</si>
  <si>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</si>
  <si>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</si>
  <si>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</si>
  <si>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</si>
  <si>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</si>
  <si>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</si>
  <si>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</si>
  <si>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</si>
  <si>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</si>
  <si>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</si>
  <si>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</si>
  <si>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</si>
  <si>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</si>
  <si>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</si>
  <si>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</si>
  <si>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</si>
  <si>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</si>
  <si>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</si>
  <si>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</si>
  <si>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</si>
  <si>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</si>
  <si>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</si>
  <si>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</si>
  <si>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</si>
  <si>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</si>
  <si>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</si>
  <si>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</si>
  <si>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</si>
  <si>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</si>
  <si>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</si>
  <si>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</si>
  <si>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</si>
  <si>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</si>
  <si>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</si>
  <si>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</si>
  <si>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</si>
  <si>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</si>
  <si>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</si>
  <si>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</si>
  <si>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</si>
  <si>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</si>
  <si>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</si>
  <si>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</si>
  <si>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</si>
  <si>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</si>
  <si>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</si>
  <si>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</si>
  <si>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</si>
  <si>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</si>
  <si>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</si>
  <si>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</si>
  <si>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</si>
  <si>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</si>
  <si>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</si>
  <si>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</si>
  <si>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</si>
  <si>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</si>
  <si>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</si>
  <si>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</si>
  <si>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</si>
  <si>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</si>
  <si>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</si>
  <si>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</si>
  <si>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</si>
  <si>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</si>
  <si>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</si>
  <si>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</si>
  <si>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</si>
  <si>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</si>
  <si>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</si>
  <si>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</si>
  <si>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</si>
  <si>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</si>
  <si>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</si>
  <si>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</si>
  <si>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</si>
  <si>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</si>
  <si>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</si>
  <si>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</si>
  <si>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</si>
  <si>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</si>
  <si>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</si>
  <si>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</si>
  <si>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</si>
  <si>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</si>
  <si>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</si>
  <si>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</si>
  <si>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</si>
  <si>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</si>
  <si>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</si>
  <si>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</si>
  <si>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</si>
  <si>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</si>
  <si>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</si>
  <si>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</si>
  <si>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</si>
  <si>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</si>
  <si>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</si>
  <si>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</si>
  <si>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</si>
  <si>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</si>
  <si>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</si>
  <si>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</si>
  <si>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</si>
  <si>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</si>
  <si>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</si>
  <si>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</si>
  <si>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</si>
  <si>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</si>
  <si>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</si>
  <si>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</si>
  <si>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</si>
  <si>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</si>
  <si>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</si>
  <si>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</si>
  <si>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</si>
  <si>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</si>
  <si>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</si>
  <si>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</si>
  <si>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</si>
  <si>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</si>
  <si>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</si>
  <si>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</si>
  <si>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</si>
  <si>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</si>
  <si>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</si>
  <si>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</si>
  <si>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</si>
  <si>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</si>
  <si>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</si>
  <si>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</si>
  <si>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</si>
  <si>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</si>
  <si>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</si>
  <si>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</si>
  <si>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</si>
  <si>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</si>
  <si>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</si>
  <si>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</si>
  <si>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</si>
  <si>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</si>
  <si>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</si>
  <si>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</si>
  <si>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</si>
  <si>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</si>
  <si>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</si>
  <si>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</si>
  <si>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</si>
  <si>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</si>
  <si>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</si>
  <si>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</si>
  <si>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</si>
  <si>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</si>
  <si>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</si>
  <si>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</si>
  <si>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</si>
  <si>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</si>
  <si>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</si>
  <si>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</si>
  <si>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</si>
  <si>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</si>
  <si>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</si>
  <si>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</si>
  <si>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</si>
  <si>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</si>
  <si>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</si>
  <si>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</si>
  <si>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</si>
  <si>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</si>
  <si>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</si>
  <si>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</si>
  <si>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</si>
  <si>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</si>
  <si>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</si>
  <si>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</si>
  <si>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</si>
  <si>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</si>
  <si>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</si>
  <si>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</si>
  <si>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</si>
  <si>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</si>
  <si>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</si>
  <si>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</si>
  <si>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</si>
  <si>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</si>
  <si>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</si>
  <si>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</si>
  <si>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</si>
  <si>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</si>
  <si>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</si>
  <si>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</si>
  <si>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</si>
  <si>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</si>
  <si>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</si>
  <si>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</si>
  <si>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</si>
  <si>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</si>
  <si>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</si>
  <si>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</si>
  <si>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</si>
  <si>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</si>
  <si>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</si>
  <si>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</si>
  <si>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</si>
  <si>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</si>
  <si>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</si>
  <si>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</si>
  <si>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</si>
  <si>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</si>
  <si>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</si>
  <si>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</si>
  <si>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</si>
  <si>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</si>
  <si>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</si>
  <si>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</si>
  <si>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</si>
  <si>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</si>
  <si>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</si>
  <si>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</si>
  <si>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</si>
  <si>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</si>
  <si>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</si>
  <si>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</si>
  <si>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</si>
  <si>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</si>
  <si>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</si>
  <si>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</si>
  <si>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</si>
  <si>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</si>
  <si>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</si>
  <si>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</si>
  <si>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</si>
  <si>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</si>
  <si>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</si>
  <si>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</si>
  <si>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</si>
  <si>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</si>
  <si>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</si>
  <si>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</si>
  <si>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</si>
  <si>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</si>
  <si>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</si>
  <si>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</si>
  <si>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</si>
  <si>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</si>
  <si>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</si>
  <si>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</si>
  <si>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</si>
  <si>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</si>
  <si>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</si>
  <si>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</si>
  <si>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</si>
  <si>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</si>
  <si>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</si>
  <si>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</si>
  <si>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</si>
  <si>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</si>
  <si>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</si>
  <si>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</si>
  <si>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</si>
  <si>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</si>
  <si>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</si>
  <si>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</si>
  <si>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</si>
  <si>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</si>
  <si>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</si>
  <si>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</si>
  <si>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</si>
  <si>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</si>
  <si>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</si>
  <si>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</si>
  <si>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</si>
  <si>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</si>
  <si>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</si>
  <si>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</si>
  <si>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</si>
  <si>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</si>
  <si>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</si>
  <si>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</si>
  <si>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</si>
  <si>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</si>
  <si>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</si>
  <si>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</si>
  <si>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</si>
  <si>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</si>
  <si>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</si>
  <si>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</si>
  <si>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</si>
  <si>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</si>
  <si>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</si>
  <si>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</si>
  <si>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</si>
  <si>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</si>
  <si>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</si>
  <si>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</si>
  <si>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</si>
  <si>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</si>
  <si>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</si>
  <si>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</si>
  <si>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</si>
  <si>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</si>
  <si>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</si>
  <si>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</si>
  <si>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</si>
  <si>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</si>
  <si>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</si>
  <si>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</si>
  <si>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</si>
  <si>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</si>
  <si>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</si>
  <si>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</si>
  <si>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</si>
  <si>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</si>
  <si>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</si>
  <si>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</si>
  <si>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</si>
  <si>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</si>
  <si>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</si>
  <si>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</si>
  <si>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</si>
  <si>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</si>
  <si>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</si>
  <si>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</si>
  <si>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</si>
  <si>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</si>
  <si>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</si>
  <si>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</si>
  <si>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</si>
  <si>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</si>
  <si>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</si>
  <si>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</si>
  <si>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</si>
  <si>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</si>
  <si>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</si>
  <si>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</si>
  <si>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</si>
  <si>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</si>
  <si>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</si>
  <si>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</si>
  <si>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</si>
  <si>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</si>
  <si>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</si>
  <si>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</si>
  <si>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</si>
  <si>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</si>
  <si>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</si>
  <si>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</si>
  <si>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</si>
  <si>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</si>
  <si>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</si>
  <si>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</si>
  <si>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</si>
  <si>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</si>
  <si>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</si>
  <si>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</si>
  <si>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</si>
  <si>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</si>
  <si>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</si>
  <si>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</si>
  <si>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</si>
  <si>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</si>
  <si>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</si>
  <si>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</si>
  <si>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</si>
  <si>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</si>
  <si>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</si>
  <si>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</si>
  <si>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</si>
  <si>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</si>
  <si>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</si>
  <si>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</si>
  <si>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</si>
  <si>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</si>
  <si>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</si>
  <si>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</si>
  <si>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</si>
  <si>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</si>
  <si>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</si>
  <si>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</si>
  <si>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</si>
  <si>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</si>
  <si>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</si>
  <si>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</si>
  <si>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</si>
  <si>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</si>
  <si>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</si>
  <si>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</si>
  <si>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</si>
  <si>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</si>
  <si>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</si>
  <si>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</si>
  <si>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</si>
  <si>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</si>
  <si>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</si>
  <si>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</si>
  <si>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</si>
  <si>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</si>
  <si>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</si>
  <si>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</si>
  <si>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</si>
  <si>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</si>
  <si>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</si>
  <si>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</si>
  <si>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</si>
  <si>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</si>
  <si>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</si>
  <si>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</si>
  <si>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</si>
  <si>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</si>
  <si>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</si>
  <si>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</si>
  <si>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</si>
  <si>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</si>
  <si>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</si>
  <si>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</si>
  <si>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</si>
  <si>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</si>
  <si>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</si>
  <si>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</si>
  <si>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</si>
  <si>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</si>
  <si>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</si>
  <si>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</si>
  <si>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</si>
  <si>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</si>
  <si>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</si>
  <si>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</si>
  <si>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</si>
  <si>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</si>
  <si>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</si>
  <si>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</si>
  <si>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</si>
  <si>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</si>
  <si>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</si>
  <si>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</si>
  <si>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</si>
  <si>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</si>
  <si>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</si>
  <si>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</si>
  <si>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</si>
  <si>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</si>
  <si>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</si>
  <si>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</si>
  <si>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</si>
  <si>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</si>
  <si>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</si>
  <si>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</si>
  <si>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</si>
  <si>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</si>
  <si>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</si>
  <si>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</si>
  <si>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</si>
  <si>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</si>
  <si>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</si>
  <si>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</si>
  <si>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</si>
  <si>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</si>
  <si>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</si>
  <si>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</si>
  <si>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</si>
  <si>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</si>
  <si>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</si>
  <si>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</si>
  <si>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</si>
  <si>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</si>
  <si>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</si>
  <si>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</si>
  <si>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</si>
  <si>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</si>
  <si>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</si>
  <si>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</si>
  <si>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</si>
  <si>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</si>
  <si>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</si>
  <si>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</si>
  <si>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</si>
  <si>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</si>
  <si>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</si>
  <si>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</si>
  <si>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</si>
  <si>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</si>
  <si>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</si>
  <si>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</si>
  <si>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</si>
  <si>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</si>
  <si>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</si>
  <si>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</si>
  <si>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</si>
  <si>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</si>
  <si>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</si>
  <si>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</si>
  <si>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</si>
  <si>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</si>
  <si>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</si>
  <si>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</si>
  <si>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</si>
  <si>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</si>
  <si>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</si>
  <si>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</si>
  <si>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</si>
  <si>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</si>
  <si>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</si>
  <si>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</si>
  <si>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</si>
  <si>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</si>
  <si>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</si>
  <si>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</si>
  <si>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</si>
  <si>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</si>
  <si>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</si>
  <si>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</si>
  <si>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</si>
  <si>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</si>
  <si>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</si>
  <si>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</si>
  <si>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</si>
  <si>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</si>
  <si>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</si>
  <si>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</si>
  <si>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</si>
  <si>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</si>
  <si>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</si>
  <si>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</si>
  <si>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</si>
  <si>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</si>
  <si>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</si>
  <si>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</si>
  <si>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</si>
  <si>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</si>
  <si>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</si>
  <si>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</si>
  <si>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</si>
  <si>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</si>
  <si>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</si>
  <si>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</si>
  <si>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</si>
  <si>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</si>
  <si>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</si>
  <si>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</si>
  <si>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</si>
  <si>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</si>
  <si>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</si>
  <si>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</si>
  <si>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</si>
  <si>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</si>
  <si>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</si>
  <si>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</si>
  <si>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</si>
  <si>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</si>
  <si>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</si>
  <si>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</si>
  <si>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</si>
  <si>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</si>
  <si>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</si>
  <si>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</si>
  <si>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</si>
  <si>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</si>
  <si>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</si>
  <si>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</si>
  <si>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</si>
  <si>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</si>
  <si>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</si>
  <si>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</si>
  <si>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</si>
  <si>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</si>
  <si>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</si>
  <si>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</si>
  <si>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</si>
  <si>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</si>
  <si>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</si>
  <si>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</si>
  <si>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</si>
  <si>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</si>
  <si>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</si>
  <si>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</si>
  <si>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</si>
  <si>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</si>
  <si>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</si>
  <si>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</si>
  <si>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</si>
  <si>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</si>
  <si>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</si>
  <si>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</si>
  <si>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</si>
  <si>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</si>
  <si>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</si>
  <si>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</si>
  <si>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</si>
  <si>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</si>
  <si>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</si>
  <si>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</si>
  <si>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</si>
  <si>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</si>
  <si>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</si>
  <si>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</si>
  <si>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</si>
  <si>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</si>
  <si>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</si>
  <si>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</si>
  <si>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</si>
  <si>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</si>
  <si>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</si>
  <si>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</si>
  <si>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</si>
  <si>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</si>
  <si>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</si>
  <si>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</si>
  <si>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</si>
  <si>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</si>
  <si>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</si>
  <si>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</si>
  <si>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</si>
  <si>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</si>
  <si>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</si>
  <si>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</si>
  <si>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</si>
  <si>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</si>
  <si>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</si>
  <si>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</si>
  <si>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</si>
  <si>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</si>
  <si>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</si>
  <si>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</si>
  <si>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</si>
  <si>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</si>
  <si>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</si>
  <si>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</si>
  <si>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</si>
  <si>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</si>
  <si>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</si>
  <si>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</si>
  <si>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</si>
  <si>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</si>
  <si>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</si>
  <si>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</si>
  <si>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</si>
  <si>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</si>
  <si>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</si>
  <si>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</si>
  <si>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</si>
  <si>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</si>
  <si>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</si>
  <si>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</si>
  <si>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</si>
  <si>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</si>
  <si>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</si>
  <si>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</si>
  <si>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</si>
  <si>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</si>
  <si>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</si>
  <si>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</si>
  <si>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</si>
  <si>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</si>
  <si>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</si>
  <si>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</si>
  <si>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</si>
  <si>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</si>
  <si>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</si>
  <si>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</si>
  <si>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</si>
  <si>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</si>
  <si>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</si>
  <si>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</si>
  <si>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</si>
  <si>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</si>
  <si>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</si>
  <si>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</si>
  <si>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</si>
  <si>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</si>
  <si>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</si>
  <si>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</si>
  <si>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</si>
  <si>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</si>
  <si>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</si>
  <si>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</si>
  <si>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</si>
  <si>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</si>
  <si>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</si>
  <si>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</si>
  <si>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</si>
  <si>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</si>
  <si>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</si>
  <si>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</si>
  <si>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</si>
  <si>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</si>
  <si>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</si>
  <si>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</si>
  <si>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</si>
  <si>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</si>
  <si>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</si>
  <si>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</si>
  <si>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</si>
  <si>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</si>
  <si>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</si>
  <si>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</si>
  <si>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</si>
  <si>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</si>
  <si>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</si>
  <si>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</si>
  <si>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</si>
  <si>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</si>
  <si>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</si>
  <si>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</si>
  <si>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</si>
  <si>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</si>
  <si>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</si>
  <si>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</si>
  <si>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</si>
  <si>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</si>
  <si>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</si>
  <si>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</si>
  <si>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</si>
  <si>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</si>
  <si>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</si>
  <si>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</si>
  <si>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</si>
  <si>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</si>
  <si>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</si>
  <si>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</si>
  <si>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</si>
  <si>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</si>
  <si>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</si>
  <si>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</si>
  <si>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</si>
  <si>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</si>
  <si>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</si>
  <si>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</si>
  <si>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</si>
  <si>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</si>
  <si>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</si>
  <si>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</si>
  <si>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</si>
  <si>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</si>
  <si>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</si>
  <si>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</si>
  <si>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</si>
  <si>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</si>
  <si>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</si>
  <si>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</si>
  <si>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</si>
  <si>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</si>
  <si>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</si>
  <si>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</si>
  <si>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</si>
  <si>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</si>
  <si>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</si>
  <si>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</si>
  <si>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</si>
  <si>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</si>
  <si>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</si>
  <si>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</si>
  <si>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</si>
  <si>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</si>
  <si>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</si>
  <si>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</si>
  <si>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</si>
  <si>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</si>
  <si>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</si>
  <si>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</si>
  <si>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</si>
  <si>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</si>
  <si>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</si>
  <si>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</si>
  <si>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</si>
  <si>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</si>
  <si>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</si>
  <si>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</si>
  <si>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</si>
  <si>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</si>
  <si>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</si>
  <si>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</si>
  <si>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</si>
  <si>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</si>
  <si>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</si>
  <si>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</si>
  <si>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</si>
  <si>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</si>
  <si>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</si>
  <si>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</si>
  <si>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</si>
  <si>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</si>
  <si>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</si>
  <si>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</si>
  <si>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</si>
  <si>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</si>
  <si>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</si>
  <si>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</si>
  <si>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</si>
  <si>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</si>
  <si>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</si>
  <si>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</si>
  <si>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</si>
  <si>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</si>
  <si>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</si>
  <si>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</si>
  <si>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</si>
  <si>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</si>
  <si>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</si>
  <si>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</si>
  <si>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</si>
  <si>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</si>
  <si>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</si>
  <si>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</si>
  <si>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</si>
  <si>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</si>
  <si>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</si>
  <si>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</si>
  <si>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</si>
  <si>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</si>
  <si>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</si>
  <si>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</si>
  <si>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</si>
  <si>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</si>
  <si>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</si>
  <si>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</si>
  <si>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</si>
  <si>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</si>
  <si>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</si>
  <si>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</si>
  <si>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</si>
  <si>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</si>
  <si>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</si>
  <si>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</si>
  <si>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</si>
  <si>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</si>
  <si>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</si>
  <si>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</si>
  <si>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</si>
  <si>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</si>
  <si>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</si>
  <si>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</si>
  <si>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</si>
  <si>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</si>
  <si>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</si>
  <si>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</si>
  <si>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</si>
  <si>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</si>
  <si>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</si>
  <si>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</si>
  <si>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</si>
  <si>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</si>
  <si>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</si>
  <si>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</si>
  <si>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</si>
  <si>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</si>
  <si>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</si>
  <si>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</si>
  <si>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</si>
  <si>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</si>
  <si>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</si>
  <si>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</si>
  <si>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</si>
  <si>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</si>
  <si>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</si>
  <si>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</si>
  <si>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</si>
  <si>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</si>
  <si>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</si>
  <si>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</si>
  <si>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</si>
  <si>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</si>
  <si>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</si>
  <si>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</si>
  <si>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</si>
  <si>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</si>
  <si>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</si>
  <si>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</si>
  <si>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</si>
  <si>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</si>
  <si>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</si>
  <si>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</si>
  <si>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</si>
  <si>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</si>
  <si>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</si>
  <si>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</si>
  <si>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</si>
  <si>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</si>
  <si>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</si>
  <si>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</si>
  <si>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</si>
  <si>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</si>
  <si>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</si>
  <si>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</si>
  <si>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</si>
  <si>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</si>
  <si>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</si>
  <si>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</si>
  <si>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</si>
  <si>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</si>
  <si>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</si>
  <si>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</si>
  <si>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</si>
  <si>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</si>
  <si>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</si>
  <si>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</si>
  <si>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</si>
  <si>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</si>
  <si>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</si>
  <si>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</si>
  <si>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</si>
  <si>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</si>
  <si>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</si>
  <si>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</si>
  <si>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</si>
  <si>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</si>
  <si>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</si>
  <si>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</si>
  <si>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</si>
  <si>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</si>
  <si>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</si>
  <si>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</si>
  <si>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</si>
  <si>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</si>
  <si>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</si>
  <si>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</si>
  <si>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</si>
  <si>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</si>
  <si>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</si>
  <si>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</si>
  <si>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</si>
  <si>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</si>
  <si>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</si>
  <si>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</si>
  <si>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</si>
  <si>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</si>
  <si>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</si>
  <si>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</si>
  <si>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</si>
  <si>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</si>
  <si>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</si>
  <si>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</si>
  <si>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</si>
  <si>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</si>
  <si>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</si>
  <si>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</si>
  <si>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</si>
  <si>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</si>
  <si>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</si>
  <si>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</si>
  <si>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</si>
  <si>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</si>
  <si>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</si>
  <si>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</si>
  <si>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</si>
  <si>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</si>
  <si>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</si>
  <si>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</si>
  <si>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</si>
  <si>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</si>
  <si>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</si>
  <si>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</si>
  <si>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</si>
  <si>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</si>
  <si>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</si>
  <si>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</si>
  <si>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</si>
  <si>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</si>
  <si>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</si>
  <si>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</si>
  <si>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</si>
  <si>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</si>
  <si>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</si>
  <si>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</si>
  <si>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</si>
  <si>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</si>
  <si>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</si>
  <si>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</si>
  <si>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</si>
  <si>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</si>
  <si>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</si>
  <si>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</si>
  <si>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</si>
  <si>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</si>
  <si>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</si>
  <si>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</si>
  <si>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</si>
  <si>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</si>
  <si>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</si>
  <si>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</si>
  <si>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</si>
  <si>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</si>
  <si>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</si>
  <si>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</si>
  <si>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</si>
  <si>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</si>
  <si>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</si>
  <si>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</si>
  <si>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</si>
  <si>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</si>
  <si>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</si>
  <si>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</si>
  <si>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</si>
  <si>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</si>
  <si>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</si>
  <si>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</si>
  <si>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</si>
  <si>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</si>
  <si>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</si>
  <si>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</si>
  <si>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</si>
  <si>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</si>
  <si>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</si>
  <si>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</si>
  <si>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</si>
  <si>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</si>
  <si>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</si>
  <si>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</si>
  <si>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</si>
  <si>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</si>
  <si>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</si>
  <si>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</si>
  <si>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</si>
  <si>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</si>
  <si>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</si>
  <si>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</si>
  <si>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</si>
  <si>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</si>
  <si>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</si>
  <si>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</si>
  <si>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</si>
  <si>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</si>
  <si>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</si>
  <si>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</si>
  <si>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</si>
  <si>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</si>
  <si>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</si>
  <si>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</si>
  <si>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</si>
  <si>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</si>
  <si>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</si>
  <si>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</si>
  <si>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</si>
  <si>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</si>
  <si>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</si>
  <si>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</si>
  <si>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</si>
  <si>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</si>
  <si>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</si>
  <si>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</si>
  <si>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</si>
  <si>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</si>
  <si>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</si>
  <si>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</si>
  <si>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</si>
  <si>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</si>
  <si>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</si>
  <si>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</si>
  <si>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</si>
  <si>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</si>
  <si>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</si>
  <si>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</si>
  <si>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</si>
  <si>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</si>
  <si>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</si>
  <si>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</si>
  <si>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</si>
  <si>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</si>
  <si>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</si>
  <si>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</si>
  <si>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</si>
  <si>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</si>
  <si>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</si>
  <si>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</si>
  <si>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</si>
  <si>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</si>
  <si>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</si>
  <si>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</si>
  <si>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</si>
  <si>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</si>
  <si>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</si>
  <si>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</si>
  <si>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</si>
  <si>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</si>
  <si>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</si>
  <si>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</si>
  <si>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</si>
  <si>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</si>
  <si>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</si>
  <si>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</si>
  <si>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</si>
  <si>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</si>
  <si>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</si>
  <si>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</si>
  <si>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</si>
  <si>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</si>
  <si>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</si>
  <si>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</si>
  <si>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</si>
  <si>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</si>
  <si>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</si>
  <si>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</si>
  <si>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</si>
  <si>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</si>
  <si>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</si>
  <si>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</si>
  <si>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</si>
  <si>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</si>
  <si>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</si>
  <si>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</si>
  <si>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</si>
  <si>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</si>
  <si>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</si>
  <si>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</si>
  <si>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</si>
  <si>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</si>
  <si>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</si>
  <si>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</si>
  <si>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</si>
  <si>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</si>
  <si>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</si>
  <si>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</si>
  <si>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</si>
  <si>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</si>
  <si>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</si>
  <si>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</si>
  <si>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</si>
  <si>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</si>
  <si>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</si>
  <si>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</si>
  <si>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</si>
  <si>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</si>
  <si>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</si>
  <si>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</si>
  <si>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</si>
  <si>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</si>
  <si>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</si>
  <si>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</si>
  <si>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</si>
  <si>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</si>
  <si>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</si>
  <si>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</si>
  <si>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</si>
  <si>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</si>
  <si>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</si>
  <si>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</si>
  <si>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</si>
  <si>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</si>
  <si>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</si>
  <si>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</si>
  <si>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</si>
  <si>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</si>
  <si>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</si>
  <si>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</si>
  <si>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</si>
  <si>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</si>
  <si>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</si>
  <si>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</si>
  <si>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</si>
  <si>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</si>
  <si>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</si>
  <si>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</si>
  <si>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</si>
  <si>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</si>
  <si>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</si>
  <si>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</si>
  <si>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</si>
  <si>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</si>
  <si>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</si>
  <si>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</si>
  <si>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</si>
  <si>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</si>
  <si>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</si>
  <si>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</si>
  <si>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</si>
  <si>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</si>
  <si>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</si>
  <si>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</si>
  <si>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</si>
  <si>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</si>
  <si>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</si>
  <si>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</si>
  <si>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</si>
  <si>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</si>
  <si>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</si>
  <si>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</si>
  <si>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</si>
  <si>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</si>
  <si>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</si>
  <si>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</si>
  <si>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</si>
  <si>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</si>
  <si>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</si>
  <si>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</si>
  <si>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</si>
  <si>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</si>
  <si>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</si>
  <si>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</si>
  <si>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</si>
  <si>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</si>
  <si>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</si>
  <si>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</si>
  <si>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</si>
  <si>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</si>
  <si>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</si>
  <si>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</si>
  <si>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</si>
  <si>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</si>
  <si>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</si>
  <si>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</si>
  <si>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</si>
  <si>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</si>
  <si>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</si>
  <si>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</si>
  <si>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</si>
  <si>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</si>
  <si>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</si>
  <si>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</si>
  <si>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</si>
  <si>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</si>
  <si>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</si>
  <si>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</si>
  <si>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</si>
  <si>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</si>
  <si>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</si>
  <si>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</si>
  <si>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</si>
  <si>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</si>
  <si>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</si>
  <si>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</si>
  <si>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</si>
  <si>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</si>
  <si>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</si>
  <si>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</si>
  <si>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</si>
  <si>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</si>
  <si>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</si>
  <si>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</si>
  <si>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</si>
  <si>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</si>
  <si>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</si>
  <si>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</si>
  <si>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</si>
  <si>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</si>
  <si>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</si>
  <si>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</si>
  <si>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</si>
  <si>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</si>
  <si>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</si>
  <si>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</si>
  <si>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</si>
  <si>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</si>
  <si>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</si>
  <si>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</si>
  <si>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</si>
  <si>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</si>
  <si>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</si>
  <si>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</si>
  <si>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</si>
  <si>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</si>
  <si>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</si>
  <si>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</si>
  <si>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</si>
  <si>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</si>
  <si>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</si>
  <si>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</si>
  <si>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</si>
  <si>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</si>
  <si>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</si>
  <si>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</si>
  <si>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</si>
  <si>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</si>
  <si>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</si>
  <si>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</si>
  <si>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</si>
  <si>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</si>
  <si>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</si>
  <si>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</si>
  <si>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</si>
  <si>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</si>
  <si>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</si>
  <si>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</si>
  <si>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</si>
  <si>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</si>
  <si>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</si>
  <si>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</si>
  <si>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</si>
  <si>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</si>
  <si>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</si>
  <si>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</si>
  <si>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</si>
  <si>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</si>
  <si>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</si>
  <si>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</si>
  <si>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</si>
  <si>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</si>
  <si>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</si>
  <si>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</si>
  <si>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</si>
  <si>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</si>
  <si>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</si>
  <si>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</si>
  <si>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</si>
  <si>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</si>
  <si>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</si>
  <si>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</si>
  <si>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</si>
  <si>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</si>
  <si>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</si>
  <si>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</si>
  <si>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</si>
  <si>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</si>
  <si>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</si>
  <si>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</si>
  <si>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</si>
  <si>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</si>
  <si>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</si>
  <si>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</si>
  <si>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</si>
  <si>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</si>
  <si>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</si>
  <si>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</si>
  <si>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</si>
  <si>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</si>
  <si>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</si>
  <si>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</si>
  <si>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</si>
  <si>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</si>
  <si>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</si>
  <si>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</si>
  <si>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</si>
  <si>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</si>
  <si>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</si>
  <si>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</si>
  <si>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</si>
  <si>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</si>
  <si>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</si>
  <si>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</si>
  <si>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</si>
  <si>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</si>
  <si>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</si>
  <si>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</si>
  <si>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</si>
  <si>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</si>
  <si>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</si>
  <si>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</si>
  <si>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</si>
  <si>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</si>
  <si>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</si>
  <si>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</si>
  <si>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</si>
  <si>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</si>
  <si>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</si>
  <si>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</si>
  <si>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</si>
  <si>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</si>
  <si>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</si>
  <si>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</si>
  <si>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</si>
  <si>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</si>
  <si>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</si>
  <si>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</si>
  <si>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</si>
  <si>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</si>
  <si>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</si>
  <si>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</si>
  <si>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</si>
  <si>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</si>
  <si>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</si>
  <si>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</si>
  <si>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</si>
  <si>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</si>
  <si>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</si>
  <si>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</si>
  <si>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</si>
  <si>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</si>
  <si>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</si>
  <si>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</si>
  <si>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</si>
  <si>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</si>
  <si>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</si>
  <si>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</si>
  <si>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</si>
  <si>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</si>
  <si>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</si>
  <si>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</si>
  <si>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</si>
  <si>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</si>
  <si>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</si>
  <si>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</si>
  <si>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</si>
  <si>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</si>
  <si>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</si>
  <si>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</si>
  <si>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</si>
  <si>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</si>
  <si>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</si>
  <si>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</si>
  <si>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</si>
  <si>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</si>
  <si>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</si>
  <si>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</si>
  <si>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</si>
  <si>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</si>
  <si>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</si>
  <si>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</si>
  <si>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</si>
  <si>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</si>
  <si>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</si>
  <si>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</si>
  <si>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</si>
  <si>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</si>
  <si>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</si>
  <si>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</si>
  <si>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</si>
  <si>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</si>
  <si>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</si>
  <si>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</si>
  <si>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</si>
  <si>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</si>
  <si>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</si>
  <si>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</si>
  <si>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</si>
  <si>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</si>
  <si>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</si>
  <si>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</si>
  <si>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</si>
  <si>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</si>
  <si>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</si>
  <si>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</si>
  <si>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</si>
  <si>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</si>
  <si>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</si>
  <si>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</si>
  <si>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</si>
  <si>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</si>
  <si>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</si>
  <si>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</si>
  <si>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</si>
  <si>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</si>
  <si>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</si>
  <si>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</si>
  <si>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</si>
  <si>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</si>
  <si>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</si>
  <si>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</si>
  <si>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</si>
  <si>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</si>
  <si>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</si>
  <si>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</si>
  <si>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</si>
  <si>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</si>
  <si>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</si>
  <si>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</si>
  <si>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</si>
  <si>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</si>
  <si>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</si>
  <si>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</si>
  <si>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</si>
  <si>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</si>
  <si>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</si>
  <si>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</si>
  <si>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</si>
  <si>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</si>
  <si>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</si>
  <si>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</si>
  <si>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</si>
  <si>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</si>
  <si>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</si>
  <si>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</si>
  <si>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</si>
  <si>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</si>
  <si>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</si>
  <si>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</si>
  <si>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</si>
  <si>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</si>
  <si>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</si>
  <si>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</si>
  <si>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</si>
  <si>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</si>
  <si>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</si>
  <si>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</si>
  <si>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</si>
  <si>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</si>
  <si>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</si>
  <si>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</si>
  <si>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</si>
  <si>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</si>
  <si>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</si>
  <si>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</si>
  <si>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</si>
  <si>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</si>
  <si>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</si>
  <si>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</si>
  <si>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</si>
  <si>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</si>
  <si>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</si>
  <si>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</si>
  <si>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</si>
  <si>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</si>
  <si>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</si>
  <si>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</si>
  <si>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</si>
  <si>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</si>
  <si>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</si>
  <si>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</si>
  <si>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</si>
  <si>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</si>
  <si>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</si>
  <si>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</si>
  <si>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</si>
  <si>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</si>
  <si>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</si>
  <si>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</si>
  <si>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</si>
  <si>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</si>
  <si>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</si>
  <si>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</si>
  <si>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</si>
  <si>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</si>
  <si>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</si>
  <si>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</si>
  <si>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</si>
  <si>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</si>
  <si>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</si>
  <si>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</si>
  <si>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</si>
  <si>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</si>
  <si>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</si>
  <si>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</si>
  <si>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</si>
  <si>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</si>
  <si>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</si>
  <si>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</si>
  <si>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</si>
  <si>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</si>
  <si>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</si>
  <si>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</si>
  <si>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</si>
  <si>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</si>
  <si>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</si>
  <si>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</si>
  <si>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</si>
  <si>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</si>
  <si>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</si>
  <si>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</si>
  <si>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</si>
  <si>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</si>
  <si>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</si>
  <si>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</si>
  <si>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</si>
  <si>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</si>
  <si>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</si>
  <si>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</si>
  <si>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</si>
  <si>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</si>
  <si>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</si>
  <si>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</si>
  <si>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</si>
  <si>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</si>
  <si>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</si>
  <si>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</si>
  <si>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</si>
  <si>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</si>
  <si>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</si>
  <si>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</si>
  <si>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</si>
  <si>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</si>
  <si>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</si>
  <si>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</si>
  <si>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</si>
  <si>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</si>
  <si>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</si>
  <si>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</si>
  <si>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</si>
  <si>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</si>
  <si>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</si>
  <si>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</si>
  <si>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</si>
  <si>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</si>
  <si>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</si>
  <si>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</si>
  <si>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</si>
  <si>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</si>
  <si>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</si>
  <si>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</si>
  <si>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</si>
  <si>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</si>
  <si>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</si>
  <si>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</si>
  <si>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</si>
  <si>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</si>
  <si>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</si>
  <si>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</si>
  <si>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</si>
  <si>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</si>
  <si>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</si>
  <si>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</si>
  <si>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</si>
  <si>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</si>
  <si>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</si>
  <si>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</si>
  <si>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</si>
  <si>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</si>
  <si>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</si>
  <si>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</si>
  <si>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</si>
  <si>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</si>
  <si>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</si>
  <si>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</si>
  <si>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</si>
  <si>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</si>
  <si>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</si>
  <si>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</si>
  <si>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</si>
  <si>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</si>
  <si>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</si>
  <si>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</si>
  <si>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</si>
  <si>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</si>
  <si>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</si>
  <si>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</si>
  <si>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</si>
  <si>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</si>
  <si>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</si>
  <si>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</si>
  <si>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</si>
  <si>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</si>
  <si>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</si>
  <si>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</si>
  <si>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</si>
  <si>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</si>
  <si>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</si>
  <si>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</si>
  <si>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</si>
  <si>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</si>
  <si>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</si>
  <si>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</si>
  <si>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</si>
  <si>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</si>
  <si>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</si>
  <si>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</si>
  <si>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</si>
  <si>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</si>
  <si>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</si>
  <si>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</si>
  <si>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</si>
  <si>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</si>
  <si>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</si>
  <si>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</si>
  <si>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</si>
  <si>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</si>
  <si>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</si>
  <si>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</si>
  <si>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</si>
  <si>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</si>
  <si>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</si>
  <si>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</si>
  <si>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</si>
  <si>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</si>
  <si>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</si>
  <si>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</si>
  <si>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</si>
  <si>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</si>
  <si>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</si>
  <si>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</si>
  <si>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</si>
  <si>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</si>
  <si>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</si>
  <si>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</si>
  <si>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</si>
  <si>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</si>
  <si>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</si>
  <si>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</si>
  <si>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</si>
  <si>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</si>
  <si>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</si>
  <si>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</si>
  <si>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</si>
  <si>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</si>
  <si>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</si>
  <si>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</si>
  <si>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</si>
  <si>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</si>
  <si>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</si>
  <si>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</si>
  <si>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</si>
  <si>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</si>
  <si>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</si>
  <si>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</si>
  <si>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</si>
  <si>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</si>
  <si>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</si>
  <si>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</si>
  <si>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</si>
  <si>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</si>
  <si>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</si>
  <si>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</si>
  <si>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</si>
  <si>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</si>
  <si>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</si>
  <si>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</si>
  <si>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</si>
  <si>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</si>
  <si>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</si>
  <si>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</si>
  <si>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</si>
  <si>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</si>
  <si>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</si>
  <si>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</si>
  <si>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</si>
  <si>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</si>
  <si>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</si>
  <si>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</si>
  <si>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</si>
  <si>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</si>
  <si>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</si>
  <si>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</si>
  <si>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</si>
  <si>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</si>
  <si>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</si>
  <si>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</si>
  <si>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</si>
  <si>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</si>
  <si>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</si>
  <si>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</si>
  <si>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</si>
  <si>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</si>
  <si>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</si>
  <si>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</si>
  <si>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</si>
  <si>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</si>
  <si>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</si>
  <si>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</si>
  <si>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</si>
  <si>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</si>
  <si>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</si>
  <si>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</si>
  <si>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</si>
  <si>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</si>
  <si>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</si>
  <si>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</si>
  <si>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</si>
  <si>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</si>
  <si>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</si>
  <si>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</si>
  <si>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</si>
  <si>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</si>
  <si>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</si>
  <si>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</si>
  <si>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</si>
  <si>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</si>
  <si>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</si>
  <si>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</si>
  <si>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</si>
  <si>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</si>
  <si>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</si>
  <si>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</si>
  <si>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</si>
  <si>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</si>
  <si>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</si>
  <si>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</si>
  <si>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</si>
  <si>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</si>
  <si>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</si>
  <si>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</si>
  <si>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</si>
  <si>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</si>
  <si>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</si>
  <si>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</si>
  <si>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</si>
  <si>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</si>
  <si>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</si>
  <si>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</si>
  <si>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</si>
  <si>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</si>
  <si>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</si>
  <si>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</si>
  <si>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</si>
  <si>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</si>
  <si>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</si>
  <si>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</si>
  <si>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</si>
  <si>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</si>
  <si>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</si>
  <si>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</si>
  <si>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</si>
  <si>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</si>
  <si>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</si>
  <si>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</si>
  <si>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</si>
  <si>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</si>
  <si>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</si>
  <si>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</si>
  <si>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</si>
  <si>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</si>
  <si>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</si>
  <si>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</si>
  <si>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</si>
  <si>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</si>
  <si>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</si>
  <si>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</si>
  <si>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</si>
  <si>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</si>
  <si>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</si>
  <si>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</si>
  <si>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</si>
  <si>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</si>
  <si>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</si>
  <si>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</si>
  <si>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</si>
  <si>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</si>
  <si>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</si>
  <si>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</si>
  <si>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</si>
  <si>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</si>
  <si>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</si>
  <si>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</si>
  <si>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</si>
  <si>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</si>
  <si>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</si>
  <si>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</si>
  <si>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</si>
  <si>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</si>
  <si>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</si>
  <si>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</si>
  <si>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</si>
  <si>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</si>
  <si>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</si>
  <si>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</si>
  <si>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</si>
  <si>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</si>
  <si>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</si>
  <si>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</si>
  <si>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</si>
  <si>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</si>
  <si>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</si>
  <si>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</si>
  <si>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</si>
  <si>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</si>
  <si>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</si>
  <si>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</si>
  <si>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</si>
  <si>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</si>
  <si>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</si>
  <si>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</si>
  <si>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</si>
  <si>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</si>
  <si>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</si>
  <si>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</si>
  <si>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</si>
  <si>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</si>
  <si>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</si>
  <si>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</si>
  <si>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</si>
  <si>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</si>
  <si>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</si>
  <si>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</si>
  <si>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</si>
  <si>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</si>
  <si>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</si>
  <si>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</si>
  <si>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</si>
  <si>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</si>
  <si>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</si>
  <si>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</si>
  <si>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</si>
  <si>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</si>
  <si>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</si>
  <si>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</si>
  <si>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</si>
  <si>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</si>
  <si>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</si>
  <si>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</si>
  <si>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</si>
  <si>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</si>
  <si>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</si>
  <si>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</si>
  <si>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</si>
  <si>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</si>
  <si>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</si>
  <si>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</si>
  <si>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</si>
  <si>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</si>
  <si>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</si>
  <si>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</si>
  <si>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</si>
  <si>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</si>
  <si>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</si>
  <si>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</si>
  <si>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</si>
  <si>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</si>
  <si>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</si>
  <si>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</si>
  <si>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</si>
  <si>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</si>
  <si>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</si>
  <si>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</si>
  <si>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</si>
  <si>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</si>
  <si>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</si>
  <si>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</si>
  <si>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</si>
  <si>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</si>
  <si>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</si>
  <si>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</si>
  <si>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</si>
  <si>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</si>
  <si>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</si>
  <si>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</si>
  <si>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</si>
  <si>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</si>
  <si>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</si>
  <si>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</si>
  <si>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</si>
  <si>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</si>
  <si>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</si>
  <si>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</si>
  <si>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</si>
  <si>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</si>
  <si>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</si>
  <si>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</si>
  <si>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</si>
  <si>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</si>
  <si>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</si>
  <si>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</si>
  <si>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</si>
  <si>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</si>
  <si>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</si>
  <si>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</si>
  <si>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</si>
  <si>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</si>
  <si>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</si>
  <si>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</si>
  <si>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</si>
  <si>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</si>
  <si>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</si>
  <si>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</si>
  <si>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</si>
  <si>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</si>
  <si>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</si>
  <si>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</si>
  <si>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</si>
  <si>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</si>
  <si>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</si>
  <si>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</si>
  <si>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</si>
  <si>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</si>
  <si>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</si>
  <si>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</si>
  <si>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</si>
  <si>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</si>
  <si>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</si>
  <si>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</si>
  <si>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</si>
  <si>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</si>
  <si>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</si>
  <si>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</si>
  <si>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</si>
  <si>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</si>
  <si>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</si>
  <si>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</si>
  <si>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</si>
  <si>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</si>
  <si>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</si>
  <si>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</si>
  <si>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</si>
  <si>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</si>
  <si>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</si>
  <si>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</si>
  <si>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</si>
  <si>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</si>
  <si>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</si>
  <si>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</si>
  <si>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</si>
  <si>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</si>
  <si>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</si>
  <si>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</si>
  <si>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</si>
  <si>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</si>
  <si>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</si>
  <si>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</si>
  <si>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</si>
  <si>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</si>
  <si>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</si>
  <si>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</si>
  <si>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</si>
  <si>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</si>
  <si>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</si>
  <si>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</si>
  <si>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</si>
  <si>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</si>
  <si>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</si>
  <si>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</si>
  <si>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</si>
  <si>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</si>
  <si>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</si>
  <si>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</si>
  <si>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</si>
  <si>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</si>
  <si>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</si>
  <si>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</si>
  <si>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</si>
  <si>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</si>
  <si>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</si>
  <si>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</si>
  <si>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</si>
  <si>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</si>
  <si>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</si>
  <si>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</si>
  <si>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</si>
  <si>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</si>
  <si>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</si>
  <si>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</si>
  <si>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</si>
  <si>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</si>
  <si>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</si>
  <si>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</si>
  <si>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</si>
  <si>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</si>
  <si>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</si>
  <si>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</si>
  <si>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</si>
  <si>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</si>
  <si>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</si>
  <si>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</si>
  <si>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</si>
  <si>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</si>
  <si>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</si>
  <si>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</si>
  <si>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</si>
  <si>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</si>
  <si>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</si>
  <si>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</si>
  <si>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</si>
  <si>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</si>
  <si>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</si>
  <si>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</si>
  <si>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</si>
  <si>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</si>
  <si>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</si>
  <si>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</si>
  <si>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</si>
  <si>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</si>
  <si>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</si>
  <si>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</si>
  <si>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</si>
  <si>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</si>
  <si>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</si>
  <si>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</si>
  <si>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</si>
  <si>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</si>
  <si>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</si>
  <si>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</si>
  <si>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</si>
  <si>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</si>
  <si>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</si>
  <si>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</si>
  <si>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</si>
  <si>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</si>
  <si>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</si>
  <si>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</si>
  <si>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</si>
  <si>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</si>
  <si>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</si>
  <si>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</si>
  <si>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</si>
  <si>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</si>
  <si>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</si>
  <si>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</si>
  <si>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</si>
  <si>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</si>
  <si>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</si>
  <si>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</si>
  <si>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</si>
  <si>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</si>
  <si>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</si>
  <si>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</si>
  <si>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</si>
  <si>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</si>
  <si>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</si>
  <si>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</si>
  <si>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</si>
  <si>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</si>
  <si>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</si>
  <si>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</si>
  <si>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</si>
  <si>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</si>
  <si>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</si>
  <si>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</si>
  <si>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</si>
  <si>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</si>
  <si>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</si>
  <si>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</si>
  <si>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</si>
  <si>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</si>
  <si>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</si>
  <si>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</si>
  <si>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</si>
  <si>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</si>
  <si>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</si>
  <si>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</si>
  <si>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</si>
  <si>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</si>
  <si>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</si>
  <si>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</si>
  <si>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</si>
  <si>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</si>
  <si>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</si>
  <si>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</si>
  <si>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</si>
  <si>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</si>
  <si>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</si>
  <si>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</si>
  <si>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</si>
  <si>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</si>
  <si>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</si>
  <si>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</si>
  <si>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</si>
  <si>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</si>
  <si>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</si>
  <si>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</si>
  <si>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</si>
  <si>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</si>
  <si>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</si>
  <si>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</si>
  <si>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</si>
  <si>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</si>
  <si>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</si>
  <si>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</si>
  <si>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</si>
  <si>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</si>
  <si>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</si>
  <si>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</si>
  <si>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</si>
  <si>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</si>
  <si>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</si>
  <si>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</si>
  <si>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</si>
  <si>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</si>
  <si>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</si>
  <si>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</si>
  <si>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</si>
  <si>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</si>
  <si>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</si>
  <si>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</si>
  <si>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</si>
  <si>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</si>
  <si>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</si>
  <si>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</si>
  <si>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</si>
  <si>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</si>
  <si>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</si>
  <si>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</si>
  <si>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</si>
  <si>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</si>
  <si>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</si>
  <si>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</si>
  <si>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</si>
  <si>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</si>
  <si>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</si>
  <si>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</si>
  <si>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</si>
  <si>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</si>
  <si>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</si>
  <si>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</si>
  <si>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</si>
  <si>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</si>
  <si>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</si>
  <si>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</si>
  <si>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</si>
  <si>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</si>
  <si>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</si>
  <si>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</si>
  <si>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</si>
  <si>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</si>
  <si>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</si>
  <si>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</si>
  <si>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</si>
  <si>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</si>
  <si>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</si>
  <si>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</si>
  <si>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</si>
  <si>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</si>
  <si>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</si>
  <si>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</si>
  <si>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</si>
  <si>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</si>
  <si>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</si>
  <si>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</si>
  <si>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</si>
  <si>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</si>
  <si>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</si>
  <si>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</si>
  <si>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</si>
  <si>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</si>
  <si>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</si>
  <si>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</si>
  <si>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</si>
  <si>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</si>
  <si>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</si>
  <si>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</si>
  <si>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</si>
  <si>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</si>
  <si>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</si>
  <si>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</si>
  <si>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</si>
  <si>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</si>
  <si>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</si>
  <si>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</si>
  <si>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</si>
  <si>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</si>
  <si>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</si>
  <si>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</si>
  <si>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</si>
  <si>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</si>
  <si>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</si>
  <si>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</si>
  <si>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</si>
  <si>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</si>
  <si>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</si>
  <si>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</si>
  <si>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</si>
  <si>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</si>
  <si>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</si>
  <si>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</si>
  <si>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</si>
  <si>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</si>
  <si>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</si>
  <si>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</si>
  <si>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</si>
  <si>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</si>
  <si>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</si>
  <si>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</si>
  <si>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</si>
  <si>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</si>
  <si>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</si>
  <si>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</si>
  <si>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</si>
  <si>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</si>
  <si>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</si>
  <si>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</si>
  <si>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</si>
  <si>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</si>
  <si>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</si>
  <si>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</si>
  <si>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</si>
  <si>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</si>
  <si>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</si>
  <si>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</si>
  <si>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</si>
  <si>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</si>
  <si>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</si>
  <si>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</si>
  <si>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</si>
  <si>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</si>
  <si>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</si>
  <si>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</si>
  <si>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</si>
  <si>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</si>
  <si>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</si>
  <si>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</si>
  <si>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</si>
  <si>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</si>
  <si>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</si>
  <si>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</si>
  <si>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</si>
  <si>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</si>
  <si>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</si>
  <si>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</si>
  <si>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</si>
  <si>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</si>
  <si>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</si>
  <si>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</si>
  <si>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</si>
  <si>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</si>
  <si>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</si>
  <si>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</si>
  <si>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</si>
  <si>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</si>
  <si>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</si>
  <si>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</si>
  <si>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</si>
  <si>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</si>
  <si>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</si>
  <si>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</si>
  <si>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</si>
  <si>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</si>
  <si>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</si>
  <si>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</si>
  <si>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</si>
  <si>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</si>
  <si>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</si>
  <si>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</si>
  <si>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</si>
  <si>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</si>
  <si>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</si>
  <si>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</si>
  <si>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</si>
  <si>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</si>
  <si>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</si>
  <si>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</si>
  <si>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</si>
  <si>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</si>
  <si>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</si>
  <si>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</si>
  <si>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</si>
  <si>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</si>
  <si>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</si>
  <si>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</si>
  <si>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</si>
  <si>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</si>
  <si>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</si>
  <si>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</si>
  <si>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</si>
  <si>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</si>
  <si>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</si>
  <si>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</si>
  <si>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</si>
  <si>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</si>
  <si>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</si>
  <si>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</si>
  <si>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</si>
  <si>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</si>
  <si>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</si>
  <si>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</si>
  <si>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</si>
  <si>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</si>
  <si>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</si>
  <si>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</si>
  <si>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</si>
  <si>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</si>
  <si>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</si>
  <si>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</si>
  <si>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</si>
  <si>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</si>
  <si>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</si>
  <si>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</si>
  <si>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</si>
  <si>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</si>
  <si>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</si>
  <si>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</si>
  <si>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</si>
  <si>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</si>
  <si>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</si>
  <si>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</si>
  <si>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</si>
  <si>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</si>
  <si>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</si>
  <si>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</si>
  <si>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</si>
  <si>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</si>
  <si>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</si>
  <si>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</si>
  <si>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</si>
  <si>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</si>
  <si>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</si>
  <si>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</si>
  <si>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</si>
  <si>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</si>
  <si>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</si>
  <si>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</si>
  <si>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</si>
  <si>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</si>
  <si>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</si>
  <si>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</si>
  <si>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</si>
  <si>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</si>
  <si>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</si>
  <si>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</si>
  <si>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</si>
  <si>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</si>
  <si>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</si>
  <si>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</si>
  <si>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</si>
  <si>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</si>
  <si>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</si>
  <si>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</si>
  <si>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</si>
  <si>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</si>
  <si>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</si>
  <si>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</si>
  <si>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</si>
  <si>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</si>
  <si>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</si>
  <si>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</si>
  <si>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</si>
  <si>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</si>
  <si>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</si>
  <si>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</si>
  <si>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</si>
  <si>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</si>
  <si>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</si>
  <si>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</si>
  <si>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</si>
  <si>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</si>
  <si>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</si>
  <si>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</si>
  <si>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</si>
  <si>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</si>
  <si>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</si>
  <si>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</si>
  <si>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</si>
  <si>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</si>
  <si>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</si>
  <si>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</si>
  <si>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</si>
  <si>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</si>
  <si>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</si>
  <si>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</si>
  <si>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</si>
  <si>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</si>
  <si>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</si>
  <si>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</si>
  <si>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</si>
  <si>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</si>
  <si>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</si>
  <si>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</si>
  <si>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</si>
  <si>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</si>
  <si>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</si>
  <si>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</si>
  <si>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</si>
  <si>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</si>
  <si>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</si>
  <si>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</si>
  <si>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</si>
  <si>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</si>
  <si>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</si>
  <si>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</si>
  <si>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</si>
  <si>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</si>
  <si>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</si>
  <si>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</si>
  <si>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</si>
  <si>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</si>
  <si>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</si>
  <si>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</si>
  <si>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</si>
  <si>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</si>
  <si>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</si>
  <si>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</si>
  <si>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</si>
  <si>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</si>
  <si>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</si>
  <si>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</si>
  <si>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</si>
  <si>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</si>
  <si>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</si>
  <si>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</si>
  <si>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</si>
  <si>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</si>
  <si>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</si>
  <si>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</si>
  <si>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</si>
  <si>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</si>
  <si>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</si>
  <si>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</si>
  <si>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</si>
  <si>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</si>
  <si>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</si>
  <si>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</si>
  <si>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</si>
  <si>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</si>
  <si>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</si>
  <si>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</si>
  <si>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</si>
  <si>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</si>
  <si>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</si>
  <si>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</si>
  <si>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</si>
  <si>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</si>
  <si>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</si>
  <si>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</si>
  <si>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</si>
  <si>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</si>
  <si>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</si>
  <si>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</si>
  <si>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</si>
  <si>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</si>
  <si>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</si>
  <si>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</si>
  <si>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</si>
  <si>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</si>
  <si>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</si>
  <si>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</si>
  <si>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</si>
  <si>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</si>
  <si>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</si>
  <si>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</si>
  <si>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</si>
  <si>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</si>
  <si>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</si>
  <si>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</si>
  <si>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</si>
  <si>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</si>
  <si>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</si>
  <si>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</si>
  <si>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</si>
  <si>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</si>
  <si>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</si>
  <si>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</si>
  <si>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</si>
  <si>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</si>
  <si>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</si>
  <si>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</si>
  <si>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</si>
  <si>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</si>
  <si>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</si>
  <si>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</si>
  <si>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</si>
  <si>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</si>
  <si>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</si>
  <si>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</si>
  <si>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</si>
  <si>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</si>
  <si>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</si>
  <si>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</si>
  <si>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</si>
  <si>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</si>
  <si>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</si>
  <si>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</si>
  <si>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</si>
  <si>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</si>
  <si>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</si>
  <si>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</si>
  <si>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</si>
  <si>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</si>
  <si>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</si>
  <si>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</si>
  <si>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</si>
  <si>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</si>
  <si>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</si>
  <si>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</si>
  <si>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</si>
  <si>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</si>
  <si>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</si>
  <si>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</si>
  <si>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</si>
  <si>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</si>
  <si>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</si>
  <si>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</si>
  <si>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</si>
  <si>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</si>
  <si>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</si>
  <si>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</si>
  <si>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</si>
  <si>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</si>
  <si>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</si>
  <si>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</si>
  <si>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</si>
  <si>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</si>
  <si>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</si>
  <si>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</si>
  <si>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</si>
  <si>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</si>
  <si>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</si>
  <si>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</si>
  <si>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</si>
  <si>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</si>
  <si>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</si>
  <si>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</si>
  <si>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</si>
  <si>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</si>
  <si>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</si>
  <si>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</si>
  <si>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</si>
  <si>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</si>
  <si>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</si>
  <si>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</si>
  <si>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</si>
  <si>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</si>
  <si>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</si>
  <si>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</si>
  <si>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</si>
  <si>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</si>
  <si>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</si>
  <si>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</si>
  <si>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</si>
  <si>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</si>
  <si>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</si>
  <si>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</si>
  <si>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</si>
  <si>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</si>
  <si>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</si>
  <si>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</si>
  <si>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</si>
  <si>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</si>
  <si>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</si>
  <si>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</si>
  <si>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</si>
  <si>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</si>
  <si>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</si>
  <si>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</si>
  <si>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</si>
  <si>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</si>
  <si>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</si>
  <si>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</si>
  <si>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</si>
  <si>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</si>
  <si>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</si>
  <si>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</si>
  <si>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</si>
  <si>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</si>
  <si>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</si>
  <si>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</si>
  <si>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</si>
  <si>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</si>
  <si>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</si>
  <si>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</si>
  <si>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</si>
  <si>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</si>
  <si>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</si>
  <si>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</si>
  <si>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</si>
  <si>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</si>
  <si>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</si>
  <si>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</si>
  <si>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</si>
  <si>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</si>
  <si>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</si>
  <si>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</si>
  <si>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</si>
  <si>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</si>
  <si>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</si>
  <si>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</si>
  <si>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</si>
  <si>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</si>
  <si>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</si>
  <si>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</si>
  <si>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</si>
  <si>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</si>
  <si>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</si>
  <si>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</si>
  <si>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</si>
  <si>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</si>
  <si>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</si>
  <si>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</si>
  <si>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</si>
  <si>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</si>
  <si>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</si>
  <si>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</si>
  <si>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</si>
  <si>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</si>
  <si>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</si>
  <si>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</si>
  <si>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</si>
  <si>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</si>
  <si>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</si>
  <si>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</si>
  <si>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</si>
  <si>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</si>
  <si>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</si>
  <si>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</si>
  <si>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</si>
  <si>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</si>
  <si>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</si>
  <si>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</si>
  <si>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</si>
  <si>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</si>
  <si>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</si>
  <si>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</si>
  <si>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</si>
  <si>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</si>
  <si>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</si>
  <si>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</si>
  <si>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</si>
  <si>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</si>
  <si>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</si>
  <si>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</si>
  <si>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</si>
  <si>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</si>
  <si>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</si>
  <si>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</si>
  <si>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</si>
  <si>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</si>
  <si>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</si>
  <si>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</si>
  <si>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</si>
  <si>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</si>
  <si>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</si>
  <si>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</si>
  <si>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</si>
  <si>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</si>
  <si>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</si>
  <si>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</si>
  <si>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</si>
  <si>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</si>
  <si>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</si>
  <si>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</si>
  <si>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</si>
  <si>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</si>
  <si>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</si>
  <si>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</si>
  <si>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</si>
  <si>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</si>
  <si>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</si>
  <si>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</si>
  <si>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</si>
  <si>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</si>
  <si>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</si>
  <si>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</si>
  <si>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</si>
  <si>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</si>
  <si>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</si>
  <si>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</si>
  <si>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</si>
  <si>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</si>
  <si>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</si>
  <si>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</si>
  <si>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</si>
  <si>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</si>
  <si>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</si>
  <si>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</si>
  <si>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</si>
  <si>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</si>
  <si>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</si>
  <si>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</si>
  <si>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</si>
  <si>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</si>
  <si>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</si>
  <si>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</si>
  <si>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</si>
  <si>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</si>
  <si>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</si>
  <si>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</si>
  <si>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</si>
  <si>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</si>
  <si>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</si>
  <si>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</si>
  <si>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</si>
  <si>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</si>
  <si>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</si>
  <si>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</si>
  <si>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</si>
  <si>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</si>
  <si>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</si>
  <si>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</si>
  <si>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</si>
  <si>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</si>
  <si>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</si>
  <si>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</si>
  <si>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</si>
  <si>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</si>
  <si>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</si>
  <si>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</si>
  <si>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</si>
  <si>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</si>
  <si>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</si>
  <si>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</si>
  <si>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</si>
  <si>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</si>
  <si>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</si>
  <si>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</si>
  <si>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</si>
  <si>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</si>
  <si>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</si>
  <si>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</si>
  <si>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</si>
  <si>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</si>
  <si>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</si>
  <si>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</si>
  <si>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</si>
  <si>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</si>
  <si>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</si>
  <si>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</si>
  <si>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</si>
  <si>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</si>
  <si>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</si>
  <si>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</si>
  <si>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</si>
  <si>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</si>
  <si>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</si>
  <si>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</si>
  <si>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</si>
  <si>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</si>
  <si>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</si>
  <si>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</si>
  <si>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</si>
  <si>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</si>
  <si>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</si>
  <si>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</si>
  <si>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</si>
  <si>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</si>
  <si>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</si>
  <si>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</si>
  <si>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</si>
  <si>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</si>
  <si>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</si>
  <si>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</si>
  <si>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</si>
  <si>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</si>
  <si>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</si>
  <si>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</si>
  <si>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</si>
  <si>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</si>
  <si>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</si>
  <si>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</si>
  <si>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</si>
  <si>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</si>
  <si>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</si>
  <si>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</si>
  <si>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</si>
  <si>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</si>
  <si>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</si>
  <si>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</si>
  <si>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</si>
  <si>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</si>
  <si>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</si>
  <si>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</si>
  <si>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</si>
  <si>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</si>
  <si>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</si>
  <si>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</si>
  <si>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</si>
  <si>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</si>
  <si>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</si>
  <si>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</si>
  <si>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</si>
  <si>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</si>
  <si>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</si>
  <si>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</si>
  <si>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</si>
  <si>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</si>
  <si>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</si>
  <si>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</si>
  <si>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</si>
  <si>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</si>
  <si>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</si>
  <si>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</si>
  <si>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</si>
  <si>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</si>
  <si>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</si>
  <si>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</si>
  <si>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</si>
  <si>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</si>
  <si>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</si>
  <si>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</si>
  <si>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</si>
  <si>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</si>
  <si>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</si>
  <si>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</si>
  <si>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</si>
  <si>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</si>
  <si>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</si>
  <si>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</si>
  <si>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</si>
  <si>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</si>
  <si>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</si>
  <si>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</si>
  <si>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</si>
  <si>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</si>
  <si>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</si>
  <si>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</si>
  <si>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</si>
  <si>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</si>
  <si>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</si>
  <si>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</si>
  <si>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</si>
  <si>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</si>
  <si>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</si>
  <si>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</si>
  <si>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</si>
  <si>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</si>
  <si>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</si>
  <si>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</si>
  <si>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</si>
  <si>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</si>
  <si>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</si>
  <si>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</si>
  <si>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</si>
  <si>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</si>
  <si>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</si>
  <si>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</si>
  <si>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</si>
  <si>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</si>
  <si>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</si>
  <si>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</si>
  <si>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</si>
  <si>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</si>
  <si>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</si>
  <si>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</si>
  <si>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</si>
  <si>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</si>
  <si>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</si>
  <si>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</si>
  <si>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</si>
  <si>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</si>
  <si>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</si>
  <si>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</si>
  <si>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</si>
  <si>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</si>
  <si>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</si>
  <si>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</si>
  <si>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</si>
  <si>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</si>
  <si>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</si>
  <si>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</si>
  <si>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</si>
  <si>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</si>
  <si>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</si>
  <si>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</si>
  <si>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</si>
  <si>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</si>
  <si>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</si>
  <si>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</si>
  <si>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</si>
  <si>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</si>
  <si>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</si>
  <si>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</si>
  <si>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</si>
  <si>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</si>
  <si>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</si>
  <si>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</si>
  <si>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</si>
  <si>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</si>
  <si>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</si>
  <si>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</si>
  <si>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</si>
  <si>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</si>
  <si>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</si>
  <si>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</si>
  <si>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</si>
  <si>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</si>
  <si>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</si>
  <si>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</si>
  <si>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</si>
  <si>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</si>
  <si>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</si>
  <si>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</si>
  <si>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</si>
  <si>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</si>
  <si>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</si>
  <si>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</si>
  <si>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</si>
  <si>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</si>
  <si>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</si>
  <si>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</si>
  <si>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</si>
  <si>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</si>
  <si>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</si>
  <si>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</si>
  <si>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</si>
  <si>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</si>
  <si>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</si>
  <si>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</si>
  <si>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</si>
  <si>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</si>
  <si>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</si>
  <si>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</si>
  <si>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</si>
  <si>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</si>
  <si>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</si>
  <si>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</si>
  <si>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</si>
  <si>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</si>
  <si>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</si>
  <si>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</si>
  <si>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</si>
  <si>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</si>
  <si>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</si>
  <si>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</si>
  <si>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</si>
  <si>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</si>
  <si>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</si>
  <si>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</si>
  <si>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</si>
  <si>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</si>
  <si>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</si>
  <si>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</si>
  <si>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</si>
  <si>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</si>
  <si>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</si>
  <si>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</si>
  <si>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</si>
  <si>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</si>
  <si>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</si>
  <si>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</si>
  <si>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</si>
  <si>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</si>
  <si>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</si>
  <si>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</si>
  <si>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</si>
  <si>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</si>
  <si>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</si>
  <si>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</si>
  <si>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</si>
  <si>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</si>
  <si>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</si>
  <si>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</si>
  <si>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</si>
  <si>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</si>
  <si>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</si>
  <si>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</si>
  <si>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</si>
  <si>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</si>
  <si>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</si>
  <si>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</si>
  <si>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</si>
  <si>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</si>
  <si>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</si>
  <si>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</si>
  <si>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</si>
  <si>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</si>
  <si>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</si>
  <si>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</si>
  <si>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</si>
  <si>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</si>
  <si>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</si>
  <si>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</si>
  <si>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</si>
  <si>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</si>
  <si>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</si>
  <si>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</si>
  <si>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</si>
  <si>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</si>
  <si>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</si>
  <si>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</si>
  <si>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</si>
  <si>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</si>
  <si>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</si>
  <si>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</si>
  <si>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</si>
  <si>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</si>
  <si>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</si>
  <si>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</si>
  <si>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</si>
  <si>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</si>
  <si>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</si>
  <si>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</si>
  <si>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</si>
  <si>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</si>
  <si>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</si>
  <si>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</si>
  <si>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</si>
  <si>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</si>
  <si>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</si>
  <si>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</si>
  <si>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</si>
  <si>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</si>
  <si>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</si>
  <si>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</si>
  <si>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</si>
  <si>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</si>
  <si>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</si>
  <si>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</si>
  <si>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</si>
  <si>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</si>
  <si>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</si>
  <si>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</si>
  <si>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</si>
  <si>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</si>
  <si>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</si>
  <si>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</si>
  <si>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</si>
  <si>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</si>
  <si>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</si>
  <si>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</si>
  <si>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</si>
  <si>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</si>
  <si>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</si>
  <si>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</si>
  <si>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</si>
  <si>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</si>
  <si>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</si>
  <si>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</si>
  <si>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</si>
  <si>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</si>
  <si>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</si>
  <si>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</si>
  <si>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</si>
  <si>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</si>
  <si>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</si>
  <si>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</si>
  <si>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</si>
  <si>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</si>
  <si>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</si>
  <si>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</si>
  <si>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</si>
  <si>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</si>
  <si>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</si>
  <si>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</si>
  <si>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</si>
  <si>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</si>
  <si>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</si>
  <si>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</si>
  <si>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</si>
  <si>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</si>
  <si>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</si>
  <si>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</si>
  <si>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</si>
  <si>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</si>
  <si>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</si>
  <si>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</si>
  <si>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</si>
  <si>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</si>
  <si>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</si>
  <si>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</si>
  <si>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</si>
  <si>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</si>
  <si>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</si>
  <si>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</si>
  <si>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</si>
  <si>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</si>
  <si>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</si>
  <si>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</si>
  <si>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</si>
  <si>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</si>
  <si>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</si>
  <si>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</si>
  <si>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</si>
  <si>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</si>
  <si>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</si>
  <si>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</si>
  <si>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</si>
  <si>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</si>
  <si>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</si>
  <si>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</si>
  <si>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</si>
  <si>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</si>
  <si>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</si>
  <si>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</si>
  <si>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</si>
  <si>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</si>
  <si>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</si>
  <si>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</si>
  <si>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</si>
  <si>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</si>
  <si>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</si>
  <si>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</si>
  <si>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</si>
  <si>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</si>
  <si>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</si>
  <si>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</si>
  <si>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</si>
  <si>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</si>
  <si>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</si>
  <si>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</si>
  <si>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</si>
  <si>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</si>
  <si>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</si>
  <si>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</si>
  <si>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</si>
  <si>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</si>
  <si>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</si>
  <si>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</si>
  <si>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</si>
  <si>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</si>
  <si>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</si>
  <si>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</si>
  <si>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</si>
  <si>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</si>
  <si>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</si>
  <si>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</si>
  <si>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</si>
  <si>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</si>
  <si>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</si>
  <si>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</si>
  <si>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</si>
  <si>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</si>
  <si>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</si>
  <si>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</si>
  <si>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</si>
  <si>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</si>
  <si>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</si>
  <si>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</si>
  <si>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</si>
  <si>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</si>
  <si>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</si>
  <si>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</si>
  <si>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</si>
  <si>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</si>
  <si>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</si>
  <si>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</si>
  <si>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</si>
  <si>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</si>
  <si>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</si>
  <si>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</si>
  <si>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</si>
  <si>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</si>
  <si>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</si>
  <si>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</si>
  <si>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</si>
  <si>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</si>
  <si>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</si>
  <si>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</si>
  <si>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</si>
  <si>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</si>
  <si>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</si>
  <si>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</si>
  <si>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</si>
  <si>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</si>
  <si>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</si>
  <si>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</si>
  <si>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</si>
  <si>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</si>
  <si>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</si>
  <si>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</si>
  <si>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</si>
  <si>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</si>
  <si>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</si>
  <si>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</si>
  <si>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</si>
  <si>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</si>
  <si>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</si>
  <si>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</si>
  <si>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</si>
  <si>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</si>
  <si>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</si>
  <si>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</si>
  <si>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</si>
  <si>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</si>
  <si>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</si>
  <si>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</si>
  <si>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</si>
  <si>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</si>
  <si>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</si>
  <si>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</si>
  <si>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</si>
  <si>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</si>
  <si>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</si>
  <si>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</si>
  <si>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</si>
  <si>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</si>
  <si>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</si>
  <si>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</si>
  <si>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</si>
  <si>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</si>
  <si>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</si>
  <si>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</si>
  <si>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</si>
  <si>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</si>
  <si>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</si>
  <si>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</si>
  <si>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</si>
  <si>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</si>
  <si>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</si>
  <si>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</si>
  <si>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</si>
  <si>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</si>
  <si>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</si>
  <si>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</si>
  <si>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</si>
  <si>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</si>
  <si>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</si>
  <si>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</si>
  <si>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</si>
  <si>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</si>
  <si>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</si>
  <si>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</si>
  <si>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</si>
  <si>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</si>
  <si>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</si>
  <si>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</si>
  <si>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</si>
  <si>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</si>
  <si>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</si>
  <si>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</si>
  <si>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</si>
  <si>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</si>
  <si>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</si>
  <si>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</si>
  <si>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</si>
  <si>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</si>
  <si>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</si>
  <si>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</si>
  <si>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</si>
  <si>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</si>
  <si>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</si>
  <si>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</si>
  <si>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</si>
  <si>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</si>
  <si>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</si>
  <si>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</si>
  <si>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</si>
  <si>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</si>
  <si>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</si>
  <si>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</si>
  <si>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</si>
  <si>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</si>
  <si>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</si>
  <si>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</si>
  <si>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</si>
  <si>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</si>
  <si>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</si>
  <si>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</si>
  <si>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</si>
  <si>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</si>
  <si>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</si>
  <si>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</si>
  <si>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</si>
  <si>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</si>
  <si>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</si>
  <si>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</si>
  <si>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</si>
  <si>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</si>
  <si>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</si>
  <si>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</si>
  <si>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</si>
  <si>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</si>
  <si>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</si>
  <si>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</si>
  <si>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</si>
  <si>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</si>
  <si>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</si>
  <si>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</si>
  <si>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</si>
  <si>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</si>
  <si>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</si>
  <si>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</si>
  <si>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</si>
  <si>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</si>
  <si>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</si>
  <si>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</si>
  <si>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</si>
  <si>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</si>
  <si>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</si>
  <si>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</si>
  <si>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</si>
  <si>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</si>
  <si>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</si>
  <si>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</si>
  <si>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</si>
  <si>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</si>
  <si>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</si>
  <si>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</si>
  <si>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</si>
  <si>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</si>
  <si>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</si>
  <si>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</si>
  <si>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</si>
  <si>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</si>
  <si>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</si>
  <si>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</si>
  <si>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</si>
  <si>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</si>
  <si>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</si>
  <si>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</si>
  <si>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</si>
  <si>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</si>
  <si>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</si>
  <si>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</si>
  <si>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</si>
  <si>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</si>
  <si>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</si>
  <si>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</si>
  <si>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</si>
  <si>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</si>
  <si>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</si>
  <si>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</si>
  <si>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</si>
  <si>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</si>
  <si>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</si>
  <si>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</si>
  <si>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</si>
  <si>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</si>
  <si>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</si>
  <si>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</si>
  <si>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</si>
  <si>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</si>
  <si>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</si>
  <si>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</si>
  <si>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</si>
  <si>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</si>
  <si>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</si>
  <si>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</si>
  <si>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</si>
  <si>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</si>
  <si>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</si>
  <si>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</si>
  <si>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</si>
  <si>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</si>
  <si>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</si>
  <si>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</si>
  <si>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</si>
  <si>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</si>
  <si>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</si>
  <si>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</si>
  <si>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</si>
  <si>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</si>
  <si>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</si>
  <si>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</si>
  <si>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</si>
  <si>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</si>
  <si>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</si>
  <si>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</si>
  <si>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</si>
  <si>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</si>
  <si>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</si>
  <si>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</si>
  <si>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</si>
  <si>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</si>
  <si>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</si>
  <si>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</si>
  <si>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</si>
  <si>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</si>
  <si>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</si>
  <si>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</si>
  <si>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</si>
  <si>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</si>
  <si>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</si>
  <si>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</si>
  <si>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</si>
  <si>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</si>
  <si>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</si>
  <si>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</si>
  <si>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</si>
  <si>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</si>
  <si>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</si>
  <si>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</si>
  <si>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</si>
  <si>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</si>
  <si>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</si>
  <si>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</si>
  <si>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</si>
  <si>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</si>
  <si>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</si>
  <si>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</si>
  <si>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</si>
  <si>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</si>
  <si>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</si>
  <si>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</si>
  <si>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</si>
  <si>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</si>
  <si>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</si>
  <si>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</si>
  <si>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</si>
  <si>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</si>
  <si>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</si>
  <si>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</si>
  <si>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</si>
  <si>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</si>
  <si>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</si>
  <si>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</si>
  <si>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</si>
  <si>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</si>
  <si>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</si>
  <si>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</si>
  <si>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</si>
  <si>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</si>
  <si>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</si>
  <si>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</si>
  <si>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</si>
  <si>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</si>
  <si>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</si>
  <si>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</si>
  <si>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</si>
  <si>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</si>
  <si>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</si>
  <si>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</si>
  <si>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</si>
  <si>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</si>
  <si>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</si>
  <si>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</si>
  <si>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</si>
  <si>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</si>
  <si>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</si>
  <si>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</si>
  <si>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</si>
  <si>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</si>
  <si>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</si>
  <si>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</si>
  <si>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</si>
  <si>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</si>
  <si>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</si>
  <si>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</si>
  <si>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</si>
  <si>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</si>
  <si>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</si>
  <si>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</si>
  <si>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</si>
  <si>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</si>
  <si>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</si>
  <si>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</si>
  <si>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</si>
  <si>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</si>
  <si>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</si>
  <si>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</si>
  <si>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</si>
  <si>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</si>
  <si>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</si>
  <si>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</si>
  <si>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</si>
  <si>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</si>
  <si>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</si>
  <si>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</si>
  <si>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</si>
  <si>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</si>
  <si>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</si>
  <si>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</si>
  <si>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</si>
  <si>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</si>
  <si>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</si>
  <si>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</si>
  <si>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</si>
  <si>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</si>
  <si>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</si>
  <si>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</si>
  <si>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</si>
  <si>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</si>
  <si>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</si>
  <si>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</si>
  <si>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</si>
  <si>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</si>
  <si>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</si>
  <si>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</si>
  <si>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</si>
  <si>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</si>
  <si>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</si>
  <si>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</si>
  <si>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</si>
  <si>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</si>
  <si>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</si>
  <si>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</si>
  <si>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</si>
  <si>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</si>
  <si>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</si>
  <si>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</si>
  <si>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</si>
  <si>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</si>
  <si>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</si>
  <si>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</si>
  <si>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</si>
  <si>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</si>
  <si>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</si>
  <si>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</si>
  <si>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</si>
  <si>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</si>
  <si>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</si>
  <si>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</si>
  <si>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</si>
  <si>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</si>
  <si>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</si>
  <si>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</si>
  <si>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</si>
  <si>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</si>
  <si>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</si>
  <si>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</si>
  <si>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</si>
  <si>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</si>
  <si>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</si>
  <si>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</si>
  <si>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</si>
  <si>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</si>
  <si>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</si>
  <si>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</si>
  <si>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</si>
  <si>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</si>
  <si>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</si>
  <si>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</si>
  <si>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</si>
  <si>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</si>
  <si>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</si>
  <si>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</si>
  <si>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</si>
  <si>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</si>
  <si>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</si>
  <si>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</si>
  <si>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</si>
  <si>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</si>
  <si>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</si>
  <si>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</si>
  <si>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</si>
  <si>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</si>
  <si>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</si>
  <si>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</si>
  <si>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</si>
  <si>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</si>
  <si>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</si>
  <si>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</si>
  <si>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</si>
  <si>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</si>
  <si>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</si>
  <si>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</si>
  <si>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</si>
  <si>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</si>
  <si>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</si>
  <si>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</si>
  <si>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</si>
  <si>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</si>
  <si>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</si>
  <si>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</si>
  <si>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</si>
  <si>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</si>
  <si>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</si>
  <si>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</si>
  <si>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</si>
  <si>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</si>
  <si>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</si>
  <si>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</si>
  <si>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</si>
  <si>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</si>
  <si>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</si>
  <si>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</si>
  <si>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</si>
  <si>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</si>
  <si>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</si>
  <si>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</si>
  <si>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</si>
  <si>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</si>
  <si>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</si>
  <si>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</si>
  <si>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</si>
  <si>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</si>
  <si>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</si>
  <si>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</si>
  <si>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</si>
  <si>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</si>
  <si>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</si>
  <si>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</si>
  <si>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</si>
  <si>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</si>
  <si>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</si>
  <si>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</si>
  <si>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</si>
  <si>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</si>
  <si>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</si>
  <si>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</si>
  <si>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</si>
  <si>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</si>
  <si>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</si>
  <si>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</si>
  <si>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</si>
  <si>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</si>
  <si>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</si>
  <si>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</si>
  <si>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</si>
  <si>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</si>
  <si>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</si>
  <si>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</si>
  <si>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</si>
  <si>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</si>
  <si>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</si>
  <si>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</si>
  <si>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</si>
  <si>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</si>
  <si>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</si>
  <si>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</si>
  <si>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</si>
  <si>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</si>
  <si>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</si>
  <si>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</si>
  <si>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</si>
  <si>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</si>
  <si>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</si>
  <si>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</si>
  <si>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</si>
  <si>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</si>
  <si>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</si>
  <si>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</si>
  <si>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</si>
  <si>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</si>
  <si>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</si>
  <si>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</si>
  <si>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</si>
  <si>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</si>
  <si>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</si>
  <si>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</si>
  <si>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</si>
  <si>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</si>
  <si>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</si>
  <si>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</si>
  <si>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</si>
  <si>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</si>
  <si>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</si>
  <si>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</si>
  <si>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</si>
  <si>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</si>
  <si>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</si>
  <si>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</si>
  <si>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</si>
  <si>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</si>
  <si>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</si>
  <si>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</si>
  <si>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</si>
  <si>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</si>
  <si>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</si>
  <si>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</si>
  <si>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</si>
  <si>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</si>
  <si>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</si>
  <si>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</si>
  <si>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</si>
  <si>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</si>
  <si>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</si>
  <si>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</si>
  <si>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</si>
  <si>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</si>
  <si>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</si>
  <si>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</si>
  <si>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</si>
  <si>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</si>
  <si>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</si>
  <si>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</si>
  <si>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</si>
  <si>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</si>
  <si>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</si>
  <si>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</si>
  <si>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</si>
  <si>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</si>
  <si>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</si>
  <si>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</si>
  <si>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</si>
  <si>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</si>
  <si>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</si>
  <si>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</si>
  <si>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</si>
  <si>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</si>
  <si>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</si>
  <si>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</si>
  <si>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</si>
  <si>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</si>
  <si>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</si>
  <si>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</si>
  <si>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</si>
  <si>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</si>
  <si>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</si>
  <si>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</si>
  <si>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</si>
  <si>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</si>
  <si>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</si>
  <si>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</si>
  <si>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</si>
  <si>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</si>
  <si>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</si>
  <si>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</si>
  <si>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</si>
  <si>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</si>
  <si>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</si>
  <si>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</si>
  <si>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</si>
  <si>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</si>
  <si>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</si>
  <si>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</si>
  <si>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</si>
  <si>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</si>
  <si>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</si>
  <si>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</si>
  <si>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</si>
  <si>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</si>
  <si>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</si>
  <si>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</si>
  <si>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</si>
  <si>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</si>
  <si>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</si>
  <si>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</si>
  <si>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</si>
  <si>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</si>
  <si>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</si>
  <si>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</si>
  <si>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</si>
  <si>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</si>
  <si>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</si>
  <si>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</si>
  <si>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</si>
  <si>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</si>
  <si>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</si>
  <si>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</si>
  <si>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</si>
  <si>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</si>
  <si>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</si>
  <si>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</si>
  <si>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</si>
  <si>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</si>
  <si>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</si>
  <si>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</si>
  <si>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</si>
  <si>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</si>
  <si>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</si>
  <si>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</si>
  <si>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</si>
  <si>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</si>
  <si>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</si>
  <si>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</si>
  <si>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</si>
  <si>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</si>
  <si>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</si>
  <si>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</si>
  <si>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</si>
  <si>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</si>
  <si>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</si>
  <si>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</si>
  <si>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</si>
  <si>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</si>
  <si>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</si>
  <si>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</si>
  <si>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</si>
  <si>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</si>
  <si>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</si>
  <si>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</si>
  <si>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</si>
  <si>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</si>
  <si>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</si>
  <si>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</si>
  <si>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</si>
  <si>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</si>
  <si>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</si>
  <si>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</si>
  <si>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</si>
  <si>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</si>
  <si>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</si>
  <si>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</si>
  <si>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</si>
  <si>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</si>
  <si>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</si>
  <si>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</si>
  <si>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</si>
  <si>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</si>
  <si>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</si>
  <si>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</si>
  <si>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</si>
  <si>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</si>
  <si>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</si>
  <si>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</si>
  <si>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</si>
  <si>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</si>
  <si>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</si>
  <si>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</si>
  <si>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</si>
  <si>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</si>
  <si>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</si>
  <si>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</si>
  <si>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</si>
  <si>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</si>
  <si>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</si>
  <si>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</si>
  <si>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</si>
  <si>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</si>
  <si>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</si>
  <si>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</si>
  <si>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</si>
  <si>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</si>
  <si>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</si>
  <si>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</si>
  <si>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</si>
  <si>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</si>
  <si>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</si>
  <si>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</si>
  <si>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</si>
  <si>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</si>
  <si>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</si>
  <si>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</si>
  <si>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</si>
  <si>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</si>
  <si>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</si>
  <si>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</si>
  <si>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</si>
  <si>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</si>
  <si>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</si>
  <si>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</si>
  <si>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</si>
  <si>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</si>
  <si>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</si>
  <si>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</si>
  <si>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</si>
  <si>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</si>
  <si>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</si>
  <si>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</si>
  <si>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</si>
  <si>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</si>
  <si>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</si>
  <si>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</si>
  <si>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</si>
  <si>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</si>
  <si>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</si>
  <si>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</si>
  <si>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</si>
  <si>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</si>
  <si>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</si>
  <si>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</si>
  <si>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</si>
  <si>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</si>
  <si>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</si>
  <si>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</si>
  <si>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</si>
  <si>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</si>
  <si>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</si>
  <si>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</si>
  <si>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</si>
  <si>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</si>
  <si>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</si>
  <si>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</si>
  <si>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</si>
  <si>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</si>
  <si>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</si>
  <si>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</si>
  <si>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</si>
  <si>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</si>
  <si>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</si>
  <si>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</si>
  <si>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</si>
  <si>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</si>
  <si>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</si>
  <si>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</si>
  <si>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</si>
  <si>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</si>
  <si>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</si>
  <si>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</si>
  <si>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</si>
  <si>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</si>
  <si>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</si>
  <si>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</si>
  <si>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</si>
  <si>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</si>
  <si>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</si>
  <si>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</si>
  <si>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</si>
  <si>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</si>
  <si>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</si>
  <si>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</si>
  <si>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</si>
  <si>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</si>
  <si>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</si>
  <si>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</si>
  <si>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</si>
  <si>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</si>
  <si>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</si>
  <si>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</si>
  <si>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</si>
  <si>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</si>
  <si>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</si>
  <si>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</si>
  <si>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</si>
  <si>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</si>
  <si>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</si>
  <si>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</si>
  <si>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</si>
  <si>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</si>
  <si>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</si>
  <si>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</si>
  <si>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</si>
  <si>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</si>
  <si>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</si>
  <si>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</si>
  <si>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</si>
  <si>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</si>
  <si>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</si>
  <si>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</si>
  <si>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</si>
  <si>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</si>
  <si>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</si>
  <si>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</si>
  <si>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</si>
  <si>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</si>
  <si>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</si>
  <si>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</si>
  <si>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</si>
  <si>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</si>
  <si>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</si>
  <si>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</si>
  <si>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</si>
  <si>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</si>
  <si>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</si>
  <si>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</si>
  <si>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</si>
  <si>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</si>
  <si>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</si>
  <si>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</si>
  <si>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</si>
  <si>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</si>
  <si>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</si>
  <si>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</si>
  <si>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</si>
  <si>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</si>
  <si>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</si>
  <si>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</si>
  <si>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</si>
  <si>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</si>
  <si>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</si>
  <si>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</si>
  <si>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</si>
  <si>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</si>
  <si>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</si>
  <si>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</si>
  <si>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</si>
  <si>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</si>
  <si>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</si>
  <si>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</si>
  <si>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</si>
  <si>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</si>
  <si>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</si>
  <si>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</si>
  <si>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</si>
  <si>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</si>
  <si>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</si>
  <si>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</si>
  <si>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</si>
  <si>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</si>
  <si>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</si>
  <si>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</si>
  <si>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</si>
  <si>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</si>
  <si>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</si>
  <si>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</si>
  <si>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</si>
  <si>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</si>
  <si>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</si>
  <si>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</si>
  <si>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</si>
  <si>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</si>
  <si>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</si>
  <si>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</si>
  <si>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</si>
  <si>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</si>
  <si>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</si>
  <si>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</si>
  <si>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</si>
  <si>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</si>
  <si>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</si>
  <si>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</si>
  <si>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</si>
  <si>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</si>
  <si>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</si>
  <si>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</si>
  <si>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</si>
  <si>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</si>
  <si>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</si>
  <si>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</si>
  <si>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</si>
  <si>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</si>
  <si>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</si>
  <si>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</si>
  <si>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</si>
  <si>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</si>
  <si>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</si>
  <si>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</si>
  <si>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</si>
  <si>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</si>
  <si>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</si>
  <si>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</si>
  <si>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</si>
  <si>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</si>
  <si>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</si>
  <si>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</si>
  <si>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</si>
  <si>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</si>
  <si>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</si>
  <si>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</si>
  <si>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</si>
  <si>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</si>
  <si>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</si>
  <si>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</si>
  <si>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</si>
  <si>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</si>
  <si>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</si>
  <si>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</si>
  <si>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</si>
  <si>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</si>
  <si>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</si>
  <si>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</si>
  <si>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</si>
  <si>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</si>
  <si>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</si>
  <si>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</si>
  <si>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</si>
  <si>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</si>
  <si>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</si>
  <si>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</si>
  <si>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</si>
  <si>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</si>
  <si>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</si>
  <si>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</si>
  <si>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</si>
  <si>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</si>
  <si>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</si>
  <si>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</si>
  <si>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</si>
  <si>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</si>
  <si>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</si>
  <si>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</si>
  <si>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</si>
  <si>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</si>
  <si>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</si>
  <si>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</si>
  <si>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</si>
  <si>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</si>
  <si>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</si>
  <si>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</si>
  <si>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</si>
  <si>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</si>
  <si>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</si>
  <si>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</si>
  <si>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</si>
  <si>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</si>
  <si>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</si>
  <si>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</si>
  <si>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</si>
  <si>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</si>
  <si>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</si>
  <si>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</si>
  <si>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</si>
  <si>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</si>
  <si>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</si>
  <si>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</si>
  <si>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</si>
  <si>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</si>
  <si>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</si>
  <si>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</si>
  <si>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</si>
  <si>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</si>
  <si>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</si>
  <si>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</si>
  <si>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</si>
  <si>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</si>
  <si>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</si>
  <si>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</si>
  <si>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</si>
  <si>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</si>
  <si>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</si>
  <si>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</si>
  <si>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</si>
  <si>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</si>
  <si>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</si>
  <si>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</si>
  <si>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</si>
  <si>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</si>
  <si>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</si>
  <si>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</si>
  <si>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</si>
  <si>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</si>
  <si>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</si>
  <si>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</si>
  <si>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</si>
  <si>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</si>
  <si>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</si>
  <si>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</si>
  <si>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</si>
  <si>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</si>
  <si>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</si>
  <si>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</si>
  <si>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</si>
  <si>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</si>
  <si>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</si>
  <si>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</si>
  <si>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</si>
  <si>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</si>
  <si>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</si>
  <si>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</si>
  <si>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</si>
  <si>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</si>
  <si>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</si>
  <si>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</si>
  <si>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</si>
  <si>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</si>
  <si>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</si>
  <si>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</si>
  <si>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</si>
  <si>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</si>
  <si>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</si>
  <si>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</si>
  <si>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</si>
  <si>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</si>
  <si>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</si>
  <si>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</si>
  <si>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</si>
  <si>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</si>
  <si>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</si>
  <si>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</si>
  <si>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</si>
  <si>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</si>
  <si>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</si>
  <si>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</si>
  <si>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</si>
  <si>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</si>
  <si>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</si>
  <si>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</si>
  <si>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</si>
  <si>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</si>
  <si>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</si>
  <si>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</si>
  <si>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</si>
  <si>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</si>
  <si>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</si>
  <si>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</si>
  <si>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</si>
  <si>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</si>
  <si>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</si>
  <si>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</si>
  <si>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</si>
  <si>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</si>
  <si>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</si>
  <si>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</si>
  <si>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</si>
  <si>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</si>
  <si>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</si>
  <si>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</si>
  <si>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</si>
  <si>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</si>
  <si>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</si>
  <si>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</si>
  <si>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</si>
  <si>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</si>
  <si>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</si>
  <si>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</si>
  <si>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</si>
  <si>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</si>
  <si>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</si>
  <si>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</si>
  <si>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</si>
  <si>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</si>
  <si>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</si>
  <si>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</si>
  <si>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</si>
  <si>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</si>
  <si>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</si>
  <si>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</si>
  <si>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</si>
  <si>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</si>
  <si>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</si>
  <si>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</si>
  <si>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</si>
  <si>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</si>
  <si>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</si>
  <si>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</si>
  <si>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</si>
  <si>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</si>
  <si>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</si>
  <si>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</si>
  <si>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</si>
  <si>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</si>
  <si>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</si>
  <si>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</si>
  <si>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</si>
  <si>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</si>
  <si>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</si>
  <si>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</si>
  <si>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</si>
  <si>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</si>
  <si>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</si>
  <si>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</si>
  <si>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</si>
  <si>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</si>
  <si>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</si>
  <si>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</si>
  <si>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</si>
  <si>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</si>
  <si>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</si>
  <si>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</si>
  <si>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</si>
  <si>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</si>
  <si>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</si>
  <si>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</si>
  <si>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</si>
  <si>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</si>
  <si>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</si>
  <si>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</si>
  <si>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</si>
  <si>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</si>
  <si>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</si>
  <si>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</si>
  <si>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</si>
  <si>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</si>
  <si>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</si>
  <si>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</si>
  <si>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</si>
  <si>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</si>
  <si>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</si>
  <si>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</si>
  <si>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</si>
  <si>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</si>
  <si>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</si>
  <si>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</si>
  <si>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</si>
  <si>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</si>
  <si>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</si>
  <si>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</si>
  <si>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</si>
  <si>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</si>
  <si>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</si>
  <si>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</si>
  <si>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</si>
  <si>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</si>
  <si>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</si>
  <si>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</si>
  <si>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</si>
  <si>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</si>
  <si>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</si>
  <si>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</si>
  <si>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</si>
  <si>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</si>
  <si>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</si>
  <si>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</si>
  <si>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</si>
  <si>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</si>
  <si>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</si>
  <si>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</si>
  <si>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</si>
  <si>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</si>
  <si>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</si>
  <si>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</si>
  <si>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</si>
  <si>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</si>
  <si>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</si>
  <si>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</si>
  <si>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</si>
  <si>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</si>
  <si>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</si>
  <si>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</si>
  <si>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</si>
  <si>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</si>
  <si>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</si>
  <si>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</si>
  <si>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</si>
  <si>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</si>
  <si>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</si>
  <si>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</si>
  <si>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</si>
  <si>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</si>
  <si>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</si>
  <si>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</si>
  <si>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</si>
  <si>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</si>
  <si>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</si>
  <si>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</si>
  <si>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</si>
  <si>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</si>
  <si>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</si>
  <si>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</si>
  <si>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</si>
  <si>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</si>
  <si>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</si>
  <si>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</si>
  <si>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</si>
  <si>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</si>
  <si>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</si>
  <si>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</si>
  <si>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</si>
  <si>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</si>
  <si>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</si>
  <si>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</si>
  <si>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</si>
  <si>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</si>
  <si>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</si>
  <si>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</si>
  <si>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</si>
  <si>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</si>
  <si>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</si>
  <si>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</si>
  <si>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</si>
  <si>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</si>
  <si>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</si>
  <si>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</si>
  <si>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</si>
  <si>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</si>
  <si>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</si>
  <si>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</si>
  <si>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</si>
  <si>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</si>
  <si>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</si>
  <si>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</si>
  <si>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</si>
  <si>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</si>
  <si>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</si>
  <si>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</si>
  <si>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</si>
  <si>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</si>
  <si>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</si>
  <si>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</si>
  <si>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</si>
  <si>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</si>
  <si>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</si>
  <si>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</si>
  <si>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</si>
  <si>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</si>
  <si>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</si>
  <si>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</si>
  <si>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</si>
  <si>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</si>
  <si>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</si>
  <si>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</si>
  <si>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</si>
  <si>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</si>
  <si>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</si>
  <si>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</si>
  <si>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</si>
  <si>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</si>
  <si>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</si>
  <si>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</si>
  <si>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</si>
  <si>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</si>
  <si>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</si>
  <si>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</si>
  <si>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</si>
  <si>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</si>
  <si>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</si>
  <si>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</si>
  <si>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</si>
  <si>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</si>
  <si>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</si>
  <si>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</si>
  <si>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</si>
  <si>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</si>
  <si>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</si>
  <si>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</si>
  <si>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</si>
  <si>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</si>
  <si>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</si>
  <si>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</si>
  <si>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</si>
  <si>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</si>
  <si>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</si>
  <si>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</si>
  <si>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</si>
  <si>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</si>
  <si>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</si>
  <si>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</si>
  <si>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</si>
  <si>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</si>
  <si>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</si>
  <si>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</si>
  <si>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</si>
  <si>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</si>
  <si>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</si>
  <si>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</si>
  <si>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</si>
  <si>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</si>
  <si>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</si>
  <si>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</si>
  <si>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</si>
  <si>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</si>
  <si>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</si>
  <si>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</si>
  <si>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</si>
  <si>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</si>
  <si>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</si>
  <si>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</si>
  <si>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</si>
  <si>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</si>
  <si>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</si>
  <si>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</si>
  <si>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</si>
  <si>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</si>
  <si>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</si>
  <si>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</si>
  <si>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</si>
  <si>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</si>
  <si>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</si>
  <si>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</si>
  <si>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</si>
  <si>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</si>
  <si>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</si>
  <si>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</si>
  <si>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</si>
  <si>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</si>
  <si>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</si>
  <si>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</si>
  <si>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</si>
  <si>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</si>
  <si>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</si>
  <si>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</si>
  <si>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</si>
  <si>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</si>
  <si>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</si>
  <si>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</si>
  <si>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</si>
  <si>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</si>
  <si>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</si>
  <si>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</si>
  <si>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</si>
  <si>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</si>
  <si>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</si>
  <si>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</si>
  <si>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</si>
  <si>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</si>
  <si>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</si>
  <si>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</si>
  <si>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</si>
  <si>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</si>
  <si>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</si>
  <si>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</si>
  <si>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</si>
  <si>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</si>
  <si>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</si>
  <si>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</si>
  <si>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</si>
  <si>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</si>
  <si>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</si>
  <si>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</si>
  <si>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</si>
  <si>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</si>
  <si>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</si>
  <si>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</si>
  <si>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</si>
  <si>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</si>
  <si>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</si>
  <si>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</si>
  <si>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</si>
  <si>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</si>
  <si>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</si>
  <si>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</si>
  <si>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</si>
  <si>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</si>
  <si>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</si>
  <si>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</si>
  <si>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</si>
  <si>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</si>
  <si>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</si>
  <si>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</si>
  <si>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</si>
  <si>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</si>
  <si>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</si>
  <si>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</si>
  <si>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</si>
  <si>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</si>
  <si>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</si>
  <si>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</si>
  <si>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</si>
  <si>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</si>
  <si>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</si>
  <si>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</si>
  <si>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</si>
  <si>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</si>
  <si>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</si>
  <si>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</si>
  <si>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</si>
  <si>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</si>
  <si>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</si>
  <si>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</si>
  <si>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</si>
  <si>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</si>
  <si>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</si>
  <si>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</si>
  <si>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</si>
  <si>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</si>
  <si>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</si>
  <si>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</si>
  <si>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</si>
  <si>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</si>
  <si>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</si>
  <si>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</si>
  <si>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</si>
  <si>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</si>
  <si>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</si>
  <si>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</si>
  <si>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</si>
  <si>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</si>
  <si>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</si>
  <si>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</si>
  <si>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</si>
  <si>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</si>
  <si>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</si>
  <si>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</si>
  <si>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</si>
  <si>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</si>
  <si>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</si>
  <si>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</si>
  <si>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</si>
  <si>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</si>
  <si>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</si>
  <si>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</si>
  <si>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</si>
  <si>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</si>
  <si>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</si>
  <si>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</si>
  <si>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</si>
  <si>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</si>
  <si>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</si>
  <si>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</si>
  <si>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</si>
  <si>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</si>
  <si>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</si>
  <si>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</si>
  <si>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</si>
  <si>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</si>
  <si>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</si>
  <si>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</si>
  <si>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</si>
  <si>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</si>
  <si>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</si>
  <si>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</si>
  <si>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</si>
  <si>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</si>
  <si>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</si>
  <si>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</si>
  <si>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</si>
  <si>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</si>
  <si>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</si>
  <si>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</si>
  <si>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</si>
  <si>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</si>
  <si>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</si>
  <si>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</si>
  <si>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</si>
  <si>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</si>
  <si>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</si>
  <si>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</si>
  <si>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</si>
  <si>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</si>
  <si>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</si>
  <si>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</si>
  <si>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</si>
  <si>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</si>
  <si>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</si>
  <si>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</si>
  <si>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</si>
  <si>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</si>
  <si>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</si>
  <si>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</si>
  <si>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</si>
  <si>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</si>
  <si>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</si>
  <si>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</si>
  <si>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</si>
  <si>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</si>
  <si>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</si>
  <si>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</si>
  <si>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</si>
  <si>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</si>
  <si>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</si>
  <si>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</si>
  <si>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</si>
  <si>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</si>
  <si>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</si>
  <si>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</si>
  <si>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</si>
  <si>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</si>
  <si>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</si>
  <si>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</si>
  <si>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</si>
  <si>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</si>
  <si>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</si>
  <si>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</si>
  <si>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</si>
  <si>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</si>
  <si>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</si>
  <si>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</si>
  <si>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</si>
  <si>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</si>
  <si>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</si>
  <si>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</si>
  <si>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</si>
  <si>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</si>
  <si>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</si>
  <si>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</si>
  <si>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</si>
  <si>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</si>
  <si>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</si>
  <si>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</si>
  <si>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</si>
  <si>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</si>
  <si>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</si>
  <si>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</si>
  <si>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</si>
  <si>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</si>
  <si>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</si>
  <si>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</si>
  <si>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</si>
  <si>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</si>
  <si>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</si>
  <si>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</si>
  <si>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</si>
  <si>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</si>
  <si>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</si>
  <si>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</si>
  <si>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</si>
  <si>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</si>
  <si>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</si>
  <si>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</si>
  <si>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</si>
  <si>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</si>
  <si>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</si>
  <si>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</si>
  <si>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</si>
  <si>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</si>
  <si>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</si>
  <si>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</si>
  <si>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</si>
  <si>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</si>
  <si>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</si>
  <si>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</si>
  <si>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</si>
  <si>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</si>
  <si>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</si>
  <si>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</si>
  <si>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</si>
  <si>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</si>
  <si>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</si>
  <si>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</si>
  <si>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</si>
  <si>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</si>
  <si>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</si>
  <si>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</si>
  <si>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</si>
  <si>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</si>
  <si>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</si>
  <si>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</si>
  <si>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</si>
  <si>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</si>
  <si>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</si>
  <si>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</si>
  <si>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</si>
  <si>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</si>
  <si>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</si>
  <si>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</si>
  <si>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</si>
  <si>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</si>
  <si>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</si>
  <si>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</si>
  <si>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</si>
  <si>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</si>
  <si>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</si>
  <si>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</si>
  <si>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</si>
  <si>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</si>
  <si>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</si>
  <si>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</si>
  <si>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</si>
  <si>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</si>
  <si>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</si>
  <si>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</si>
  <si>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</si>
  <si>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</si>
  <si>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</si>
  <si>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</si>
  <si>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</si>
  <si>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</si>
  <si>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</si>
  <si>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</si>
  <si>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</si>
  <si>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</si>
  <si>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</si>
  <si>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</si>
  <si>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</si>
  <si>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</si>
  <si>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</si>
  <si>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</si>
  <si>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</si>
  <si>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</si>
  <si>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</si>
  <si>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</si>
  <si>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</si>
  <si>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</si>
  <si>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</si>
  <si>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</si>
  <si>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</si>
  <si>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</si>
  <si>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</si>
  <si>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</si>
  <si>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</si>
  <si>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</si>
  <si>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</si>
  <si>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</si>
  <si>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</si>
  <si>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</si>
  <si>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</si>
  <si>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</si>
  <si>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</si>
  <si>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</si>
  <si>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</si>
  <si>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</si>
  <si>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</si>
  <si>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</si>
  <si>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</si>
  <si>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</si>
  <si>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</si>
  <si>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</si>
  <si>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</si>
  <si>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</si>
  <si>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</si>
  <si>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</si>
  <si>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</si>
  <si>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</si>
  <si>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</si>
  <si>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</si>
  <si>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</si>
  <si>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</si>
  <si>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</si>
  <si>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</si>
  <si>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</si>
  <si>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</si>
  <si>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</si>
  <si>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</si>
  <si>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</si>
  <si>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</si>
  <si>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</si>
  <si>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</si>
  <si>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</si>
  <si>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</si>
  <si>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</si>
  <si>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</si>
  <si>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</si>
  <si>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</si>
  <si>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</si>
  <si>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</si>
  <si>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</si>
  <si>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</si>
  <si>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</si>
  <si>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</si>
  <si>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</si>
  <si>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</si>
  <si>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</si>
  <si>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</si>
  <si>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</si>
  <si>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</si>
  <si>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</si>
  <si>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</si>
  <si>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</si>
  <si>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</si>
  <si>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</si>
  <si>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</si>
  <si>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</si>
  <si>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</si>
  <si>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</si>
  <si>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</si>
  <si>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</si>
  <si>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</si>
  <si>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</si>
  <si>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</si>
  <si>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</si>
  <si>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</si>
  <si>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</si>
  <si>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</si>
  <si>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</si>
  <si>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</si>
  <si>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</si>
  <si>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</si>
  <si>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</si>
  <si>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</si>
  <si>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</si>
  <si>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</si>
  <si>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</si>
  <si>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</si>
  <si>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</si>
  <si>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</si>
  <si>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</si>
  <si>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</si>
  <si>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</si>
  <si>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</si>
  <si>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</si>
  <si>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</si>
  <si>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</si>
  <si>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</si>
  <si>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</si>
  <si>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</si>
  <si>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</si>
  <si>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</si>
  <si>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</si>
  <si>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</si>
  <si>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</si>
  <si>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</si>
  <si>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</si>
  <si>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</si>
  <si>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</si>
  <si>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</si>
  <si>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</si>
  <si>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</si>
  <si>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</si>
  <si>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</si>
  <si>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</si>
  <si>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</si>
  <si>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</si>
  <si>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</si>
  <si>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</si>
  <si>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</si>
  <si>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</si>
  <si>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</si>
  <si>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</si>
  <si>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</si>
  <si>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</si>
  <si>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</si>
  <si>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</si>
  <si>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</si>
  <si>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</si>
  <si>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</si>
  <si>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</si>
  <si>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</si>
  <si>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</si>
  <si>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</si>
  <si>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</si>
  <si>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</si>
  <si>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</si>
  <si>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</si>
  <si>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</si>
  <si>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</si>
  <si>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</si>
  <si>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</si>
  <si>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</si>
  <si>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</si>
  <si>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</si>
  <si>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</si>
  <si>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</si>
  <si>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</si>
  <si>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</si>
  <si>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</si>
  <si>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</si>
  <si>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</si>
  <si>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</si>
  <si>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</si>
  <si>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</si>
  <si>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</si>
  <si>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</si>
  <si>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</si>
  <si>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</si>
  <si>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</si>
  <si>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</si>
  <si>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</si>
  <si>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</si>
  <si>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</si>
  <si>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</si>
  <si>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</si>
  <si>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</si>
  <si>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</si>
  <si>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</si>
  <si>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</si>
  <si>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</si>
  <si>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</si>
  <si>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</si>
  <si>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</si>
  <si>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</si>
  <si>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</si>
  <si>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</si>
  <si>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</si>
  <si>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</si>
  <si>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</si>
  <si>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</si>
  <si>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</si>
  <si>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</si>
  <si>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</si>
  <si>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</si>
  <si>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</si>
  <si>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</si>
  <si>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</si>
  <si>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</si>
  <si>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</si>
  <si>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</si>
  <si>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</si>
  <si>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</si>
  <si>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</si>
  <si>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</si>
  <si>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</si>
  <si>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</si>
  <si>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</si>
  <si>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</si>
  <si>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</si>
  <si>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</si>
  <si>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</si>
  <si>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</si>
  <si>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</si>
  <si>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</si>
  <si>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</si>
  <si>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</si>
  <si>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</si>
  <si>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</si>
  <si>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</si>
  <si>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</si>
  <si>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</si>
  <si>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</si>
  <si>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</si>
  <si>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</si>
  <si>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</si>
  <si>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</si>
  <si>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</si>
  <si>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</si>
  <si>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</si>
  <si>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</si>
  <si>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</si>
  <si>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</si>
  <si>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</si>
  <si>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</si>
  <si>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</si>
  <si>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</si>
  <si>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</si>
  <si>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</si>
  <si>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</si>
  <si>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</si>
  <si>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</si>
  <si>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</si>
  <si>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</si>
  <si>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</si>
  <si>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</si>
  <si>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</si>
  <si>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</si>
  <si>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</si>
  <si>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</si>
  <si>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</si>
  <si>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</si>
  <si>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</si>
  <si>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</si>
  <si>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</si>
  <si>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</si>
  <si>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</si>
  <si>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</si>
  <si>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</si>
  <si>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</si>
  <si>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</si>
  <si>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</si>
  <si>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</si>
  <si>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</si>
  <si>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</si>
  <si>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</si>
  <si>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</si>
  <si>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</si>
  <si>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</si>
  <si>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</si>
  <si>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</si>
  <si>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</si>
  <si>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</si>
  <si>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</si>
  <si>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</si>
  <si>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</si>
  <si>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</si>
  <si>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</si>
  <si>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</si>
  <si>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</si>
  <si>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</si>
  <si>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</si>
  <si>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</si>
  <si>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</si>
  <si>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</si>
  <si>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</si>
  <si>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</si>
  <si>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</si>
  <si>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</si>
  <si>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</si>
  <si>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</si>
  <si>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</si>
  <si>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</si>
  <si>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</si>
  <si>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</si>
  <si>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</si>
  <si>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</si>
  <si>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</si>
  <si>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</si>
  <si>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</si>
  <si>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</si>
  <si>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</si>
  <si>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</si>
  <si>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</si>
  <si>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</si>
  <si>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</si>
  <si>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</si>
  <si>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</si>
  <si>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</si>
  <si>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</si>
  <si>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</si>
  <si>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</si>
  <si>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</si>
  <si>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</si>
  <si>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</si>
  <si>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</si>
  <si>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</si>
  <si>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</si>
  <si>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</si>
  <si>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</si>
  <si>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</si>
  <si>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</si>
  <si>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</si>
  <si>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</si>
  <si>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</si>
  <si>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</si>
  <si>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</si>
  <si>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</si>
  <si>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</si>
  <si>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</si>
  <si>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</si>
  <si>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</si>
  <si>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</si>
  <si>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</si>
  <si>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</si>
  <si>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</si>
  <si>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</si>
  <si>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</si>
  <si>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</si>
  <si>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</si>
  <si>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</si>
  <si>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</si>
  <si>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</si>
  <si>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</si>
  <si>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</si>
  <si>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</si>
  <si>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</si>
  <si>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</si>
  <si>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</si>
  <si>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</si>
  <si>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</si>
  <si>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</si>
  <si>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</si>
  <si>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</si>
  <si>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</si>
  <si>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</si>
  <si>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</si>
  <si>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</si>
  <si>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</si>
  <si>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</si>
  <si>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</si>
  <si>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</si>
  <si>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</si>
  <si>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</si>
  <si>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</si>
  <si>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</si>
  <si>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</si>
  <si>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</si>
  <si>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</si>
  <si>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</si>
  <si>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</si>
  <si>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</si>
  <si>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</si>
  <si>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</si>
  <si>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</si>
  <si>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</si>
  <si>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</si>
  <si>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</si>
  <si>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</si>
  <si>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</si>
  <si>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</si>
  <si>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</si>
  <si>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</si>
  <si>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</si>
  <si>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</si>
  <si>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</si>
  <si>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</si>
  <si>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</si>
  <si>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</si>
  <si>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</si>
  <si>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</si>
  <si>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</si>
  <si>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</si>
  <si>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</si>
  <si>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</si>
  <si>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</si>
  <si>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</si>
  <si>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</si>
  <si>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</si>
  <si>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</si>
  <si>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</si>
  <si>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</si>
  <si>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</si>
  <si>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</si>
  <si>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</si>
  <si>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</si>
  <si>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</si>
  <si>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</si>
  <si>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</si>
  <si>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</si>
  <si>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</si>
  <si>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</si>
  <si>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</si>
  <si>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</si>
  <si>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</si>
  <si>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</si>
  <si>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</si>
  <si>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</si>
  <si>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</si>
  <si>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</si>
  <si>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</si>
  <si>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</si>
  <si>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</si>
  <si>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</si>
  <si>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</si>
  <si>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</si>
  <si>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</si>
  <si>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</si>
  <si>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</si>
  <si>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</si>
  <si>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</si>
  <si>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</si>
  <si>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</si>
  <si>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</si>
  <si>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</si>
  <si>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</si>
  <si>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</si>
  <si>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</si>
  <si>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</si>
  <si>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</si>
  <si>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</si>
  <si>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</si>
  <si>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</si>
  <si>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</si>
  <si>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</si>
  <si>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</si>
  <si>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</si>
  <si>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</si>
  <si>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</si>
  <si>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</si>
  <si>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</si>
  <si>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</si>
  <si>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</si>
  <si>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</si>
  <si>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</si>
  <si>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</si>
  <si>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</si>
  <si>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</si>
  <si>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</si>
  <si>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</si>
  <si>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</si>
  <si>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</si>
  <si>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</si>
  <si>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</si>
  <si>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</si>
  <si>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</si>
  <si>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</si>
  <si>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</si>
  <si>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</si>
  <si>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</si>
  <si>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</si>
  <si>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</si>
  <si>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</si>
  <si>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</si>
  <si>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</si>
  <si>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</si>
  <si>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</si>
  <si>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</si>
  <si>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</si>
  <si>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</si>
  <si>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</si>
  <si>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</si>
  <si>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</si>
  <si>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</si>
  <si>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</si>
  <si>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</si>
  <si>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</si>
  <si>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</si>
  <si>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</si>
  <si>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</si>
  <si>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</si>
  <si>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</si>
  <si>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</si>
  <si>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</si>
  <si>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</si>
  <si>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</si>
  <si>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</si>
  <si>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</si>
  <si>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</si>
  <si>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</si>
  <si>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</si>
  <si>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</si>
  <si>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</si>
  <si>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</si>
  <si>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</si>
  <si>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</si>
  <si>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</si>
  <si>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</si>
  <si>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</si>
  <si>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</si>
  <si>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</si>
  <si>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</si>
  <si>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</si>
  <si>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</si>
  <si>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</si>
  <si>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</si>
  <si>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</si>
  <si>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</si>
  <si>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</si>
  <si>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</si>
  <si>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</si>
  <si>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</si>
  <si>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</si>
  <si>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</si>
  <si>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</si>
  <si>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</si>
  <si>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</si>
  <si>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</si>
  <si>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</si>
  <si>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</si>
  <si>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</si>
  <si>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</si>
  <si>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</si>
  <si>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</si>
  <si>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</si>
  <si>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</si>
  <si>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</si>
  <si>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</si>
  <si>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</si>
  <si>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</si>
  <si>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</si>
  <si>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</si>
  <si>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</si>
  <si>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</si>
  <si>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</si>
  <si>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</si>
  <si>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</si>
  <si>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</si>
  <si>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</si>
  <si>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</si>
  <si>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</si>
  <si>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</si>
  <si>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</si>
  <si>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</si>
  <si>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</si>
  <si>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</si>
  <si>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</si>
  <si>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</si>
  <si>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</si>
  <si>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</si>
  <si>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</si>
  <si>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</si>
  <si>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</si>
  <si>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</si>
  <si>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</si>
  <si>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</si>
  <si>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</si>
  <si>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</si>
  <si>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</si>
  <si>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</si>
  <si>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</si>
  <si>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</si>
  <si>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</si>
  <si>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</si>
  <si>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</si>
  <si>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</si>
  <si>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</si>
  <si>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</si>
  <si>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</si>
  <si>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</si>
  <si>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</si>
  <si>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</si>
  <si>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</si>
  <si>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</si>
  <si>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</si>
  <si>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</si>
  <si>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</si>
  <si>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</si>
  <si>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</si>
  <si>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</si>
  <si>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</si>
  <si>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</si>
  <si>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</si>
  <si>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</si>
  <si>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</si>
  <si>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</si>
  <si>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</si>
  <si>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</si>
  <si>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</si>
  <si>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</si>
  <si>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</si>
  <si>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</si>
  <si>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</si>
  <si>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</si>
  <si>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</si>
  <si>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</si>
  <si>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</si>
  <si>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</si>
  <si>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</si>
  <si>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</si>
  <si>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</si>
  <si>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</si>
  <si>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</si>
  <si>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</si>
  <si>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</si>
  <si>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</si>
  <si>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</si>
  <si>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</si>
  <si>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</si>
  <si>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</si>
  <si>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</si>
  <si>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</si>
  <si>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</si>
  <si>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</si>
  <si>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</si>
  <si>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</si>
  <si>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</si>
  <si>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</si>
  <si>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</si>
  <si>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</si>
  <si>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</si>
  <si>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</si>
  <si>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</si>
  <si>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</si>
  <si>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</si>
  <si>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</si>
  <si>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</si>
  <si>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</si>
  <si>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</si>
  <si>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</si>
  <si>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</si>
  <si>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</si>
  <si>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</si>
  <si>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</si>
  <si>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</si>
  <si>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</si>
  <si>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</si>
  <si>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</si>
  <si>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</si>
  <si>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</si>
  <si>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</si>
  <si>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</si>
  <si>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</si>
  <si>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</si>
  <si>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</si>
  <si>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</si>
  <si>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</si>
  <si>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</si>
  <si>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</si>
  <si>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</si>
  <si>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</si>
  <si>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</si>
  <si>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</si>
  <si>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</si>
  <si>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</si>
  <si>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</si>
  <si>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</si>
  <si>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</si>
  <si>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</si>
  <si>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</si>
  <si>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</si>
  <si>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</si>
  <si>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</si>
  <si>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</si>
  <si>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</si>
  <si>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</si>
  <si>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</si>
  <si>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</si>
  <si>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</si>
  <si>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</si>
  <si>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</si>
  <si>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</si>
  <si>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</si>
  <si>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</si>
  <si>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</si>
  <si>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</si>
  <si>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</si>
  <si>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</si>
  <si>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</si>
  <si>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</si>
  <si>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</si>
  <si>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</si>
  <si>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</si>
  <si>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</si>
  <si>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</si>
  <si>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</si>
  <si>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</si>
  <si>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</si>
  <si>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</si>
  <si>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</si>
  <si>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</si>
  <si>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</si>
  <si>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</si>
  <si>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</si>
  <si>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</si>
  <si>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</si>
  <si>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</si>
  <si>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</si>
  <si>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</si>
  <si>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</si>
  <si>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</si>
  <si>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</si>
  <si>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</si>
  <si>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</si>
  <si>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</si>
  <si>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</si>
  <si>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</si>
  <si>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</si>
  <si>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</si>
  <si>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</si>
  <si>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</si>
  <si>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</si>
  <si>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</si>
  <si>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</si>
  <si>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</si>
  <si>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</si>
  <si>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</si>
  <si>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</si>
  <si>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</si>
  <si>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</si>
  <si>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</si>
  <si>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</si>
  <si>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</si>
  <si>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</si>
  <si>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</si>
  <si>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</si>
  <si>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</si>
  <si>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</si>
  <si>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</si>
  <si>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</si>
  <si>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</si>
  <si>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</si>
  <si>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</si>
  <si>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</si>
  <si>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</si>
  <si>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</si>
  <si>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</si>
  <si>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</si>
  <si>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</si>
  <si>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</si>
  <si>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</si>
  <si>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</si>
  <si>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</si>
  <si>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</si>
  <si>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</si>
  <si>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</si>
  <si>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</si>
  <si>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</si>
  <si>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</si>
  <si>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</si>
  <si>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</si>
  <si>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</si>
  <si>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</si>
  <si>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</si>
  <si>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</si>
  <si>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</si>
  <si>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</si>
  <si>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</si>
  <si>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</si>
  <si>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</si>
  <si>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</si>
  <si>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</si>
  <si>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</si>
  <si>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</si>
  <si>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</si>
  <si>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</si>
  <si>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</si>
  <si>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</si>
  <si>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</si>
  <si>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</si>
  <si>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</si>
  <si>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</si>
  <si>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</si>
  <si>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</si>
  <si>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</si>
  <si>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</si>
  <si>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</si>
  <si>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</si>
  <si>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</si>
  <si>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</si>
  <si>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</si>
  <si>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</si>
  <si>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</si>
  <si>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</si>
  <si>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</si>
  <si>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</si>
  <si>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</si>
  <si>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</si>
  <si>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</si>
  <si>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</si>
  <si>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</si>
  <si>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</si>
  <si>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</si>
  <si>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</si>
  <si>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</si>
  <si>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</si>
  <si>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</si>
  <si>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</si>
  <si>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</si>
  <si>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</si>
  <si>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</si>
  <si>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</si>
  <si>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</si>
  <si>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</si>
  <si>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</si>
  <si>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</si>
  <si>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</si>
  <si>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</si>
  <si>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</si>
  <si>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</si>
  <si>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</si>
  <si>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</si>
  <si>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</si>
  <si>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</si>
  <si>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</si>
  <si>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</si>
  <si>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</si>
  <si>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</si>
  <si>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</si>
  <si>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</si>
  <si>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</si>
  <si>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</si>
  <si>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</si>
  <si>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</si>
  <si>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</si>
  <si>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</si>
  <si>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</si>
  <si>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</si>
  <si>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</si>
  <si>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</si>
  <si>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</si>
  <si>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</si>
  <si>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</si>
  <si>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</si>
  <si>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</si>
  <si>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</si>
  <si>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</si>
  <si>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</si>
  <si>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</si>
  <si>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</si>
  <si>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</si>
  <si>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</si>
  <si>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</si>
  <si>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</si>
  <si>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</si>
  <si>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</si>
  <si>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</si>
  <si>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</si>
  <si>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</si>
  <si>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</si>
  <si>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</si>
  <si>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</si>
  <si>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</si>
  <si>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</si>
  <si>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</si>
  <si>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</si>
  <si>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</si>
  <si>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</si>
  <si>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</si>
  <si>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</si>
  <si>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</si>
  <si>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</si>
  <si>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</si>
  <si>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</si>
  <si>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</si>
  <si>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</si>
  <si>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</si>
  <si>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</si>
  <si>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</si>
  <si>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</si>
  <si>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</si>
  <si>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</si>
  <si>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</si>
  <si>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</si>
  <si>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</si>
  <si>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</si>
  <si>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</si>
  <si>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</si>
  <si>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</si>
  <si>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</si>
  <si>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</si>
  <si>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</si>
  <si>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</si>
  <si>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</si>
  <si>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</si>
  <si>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</si>
  <si>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</si>
  <si>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</si>
  <si>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</si>
  <si>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</si>
  <si>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</si>
  <si>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</si>
  <si>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</si>
  <si>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</si>
  <si>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</si>
  <si>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</si>
  <si>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</si>
  <si>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</si>
  <si>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</si>
  <si>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</si>
  <si>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</si>
  <si>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</si>
  <si>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</si>
  <si>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</si>
  <si>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</si>
  <si>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</si>
  <si>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</si>
  <si>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</si>
  <si>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</si>
  <si>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</si>
  <si>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</si>
  <si>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</si>
  <si>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</si>
  <si>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</si>
  <si>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</si>
  <si>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</si>
  <si>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</si>
  <si>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</si>
  <si>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</si>
  <si>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</si>
  <si>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</si>
  <si>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</si>
  <si>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</si>
  <si>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</si>
  <si>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</si>
  <si>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</si>
  <si>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</si>
  <si>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</si>
  <si>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</si>
  <si>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</si>
  <si>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</si>
  <si>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</si>
  <si>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</si>
  <si>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</si>
  <si>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</si>
  <si>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</si>
  <si>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</si>
  <si>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</si>
  <si>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</si>
  <si>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</si>
  <si>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</si>
  <si>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</si>
  <si>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</si>
  <si>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</si>
  <si>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</si>
  <si>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</si>
  <si>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</si>
  <si>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</si>
  <si>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</si>
  <si>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</si>
  <si>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</si>
  <si>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</si>
  <si>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</si>
  <si>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</si>
  <si>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</si>
  <si>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</si>
  <si>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</si>
  <si>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</si>
  <si>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</si>
  <si>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</si>
  <si>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</si>
  <si>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</si>
  <si>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</si>
  <si>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</si>
  <si>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</si>
  <si>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</si>
  <si>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</si>
  <si>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</si>
  <si>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</si>
  <si>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</si>
  <si>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</si>
  <si>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</si>
  <si>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</si>
  <si>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</si>
  <si>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</si>
  <si>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</si>
  <si>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</si>
  <si>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</si>
  <si>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</si>
  <si>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</si>
  <si>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</si>
  <si>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</si>
  <si>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</si>
  <si>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</si>
  <si>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</si>
  <si>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</si>
  <si>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</si>
  <si>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</si>
  <si>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</si>
  <si>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</si>
  <si>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</si>
  <si>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</si>
  <si>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</si>
  <si>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</si>
  <si>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</si>
  <si>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</si>
  <si>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</si>
  <si>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</si>
  <si>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</si>
  <si>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</si>
  <si>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</si>
  <si>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</si>
  <si>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</si>
  <si>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</si>
  <si>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</si>
  <si>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</si>
  <si>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</si>
  <si>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</si>
  <si>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</si>
  <si>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</si>
  <si>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</si>
  <si>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</si>
  <si>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</si>
  <si>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</si>
  <si>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</si>
  <si>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</si>
  <si>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</si>
  <si>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</si>
  <si>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</si>
  <si>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</si>
  <si>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</si>
  <si>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</si>
  <si>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</si>
  <si>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</si>
  <si>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</si>
  <si>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</si>
  <si>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</si>
  <si>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</si>
  <si>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</si>
  <si>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</si>
  <si>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</si>
  <si>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</si>
  <si>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</si>
  <si>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</si>
  <si>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</si>
  <si>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</si>
  <si>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</si>
  <si>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</si>
  <si>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</si>
  <si>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</si>
  <si>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</si>
  <si>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</si>
  <si>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</si>
  <si>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</si>
  <si>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</si>
  <si>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</si>
  <si>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</si>
  <si>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</si>
  <si>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</si>
  <si>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</si>
  <si>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</si>
  <si>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</si>
  <si>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</si>
  <si>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</si>
  <si>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</si>
  <si>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</si>
  <si>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</si>
  <si>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</si>
  <si>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</si>
  <si>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</si>
  <si>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</si>
  <si>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</si>
  <si>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</si>
  <si>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</si>
  <si>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</si>
  <si>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</si>
  <si>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</si>
  <si>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</si>
  <si>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</si>
  <si>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</si>
  <si>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</si>
  <si>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</si>
  <si>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</si>
  <si>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</si>
  <si>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</si>
  <si>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</si>
  <si>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</si>
  <si>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</si>
  <si>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</si>
  <si>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</si>
  <si>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</si>
  <si>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</si>
  <si>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</si>
  <si>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</si>
  <si>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</si>
  <si>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</si>
  <si>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</si>
  <si>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</si>
  <si>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</si>
  <si>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</si>
  <si>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</si>
  <si>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</si>
  <si>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</si>
  <si>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</si>
  <si>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</si>
  <si>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</si>
  <si>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</si>
  <si>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</si>
  <si>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</si>
  <si>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</si>
  <si>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</si>
  <si>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</si>
  <si>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</si>
  <si>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</si>
  <si>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</si>
  <si>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</si>
  <si>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</si>
  <si>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</si>
  <si>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</si>
  <si>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</si>
  <si>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</si>
  <si>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</si>
  <si>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</si>
  <si>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</si>
  <si>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</si>
  <si>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</si>
  <si>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</si>
  <si>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</si>
  <si>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</si>
  <si>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</si>
  <si>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</si>
  <si>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</si>
  <si>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</si>
  <si>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</si>
  <si>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</si>
  <si>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</si>
  <si>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</si>
  <si>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</si>
  <si>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</si>
  <si>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</si>
  <si>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</si>
  <si>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</si>
  <si>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</si>
  <si>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</si>
  <si>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</si>
  <si>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</si>
  <si>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</si>
  <si>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</si>
  <si>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</si>
  <si>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</si>
  <si>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</si>
  <si>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</si>
  <si>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</si>
  <si>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</si>
  <si>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</si>
  <si>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</si>
  <si>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</si>
  <si>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</si>
  <si>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</si>
  <si>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</si>
  <si>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</si>
  <si>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</si>
  <si>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</si>
  <si>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</si>
  <si>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</si>
  <si>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</si>
  <si>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</si>
  <si>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</si>
  <si>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</si>
  <si>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</si>
  <si>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</si>
  <si>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</si>
  <si>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</si>
  <si>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</si>
  <si>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</si>
  <si>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</si>
  <si>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</si>
  <si>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</si>
  <si>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</si>
  <si>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</si>
  <si>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</si>
  <si>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</si>
  <si>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</si>
  <si>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</si>
  <si>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</si>
  <si>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</si>
  <si>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</si>
  <si>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</si>
  <si>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</si>
  <si>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</si>
  <si>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</si>
  <si>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</si>
  <si>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</si>
  <si>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</si>
  <si>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</si>
  <si>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</si>
  <si>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</si>
  <si>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</si>
  <si>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</si>
  <si>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</si>
  <si>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</si>
  <si>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</si>
  <si>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</si>
  <si>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</si>
  <si>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</si>
  <si>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</si>
  <si>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</si>
  <si>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</si>
  <si>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</si>
  <si>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</si>
  <si>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</si>
  <si>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</si>
  <si>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</si>
  <si>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</si>
  <si>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</si>
  <si>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</si>
  <si>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</si>
  <si>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</si>
  <si>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</si>
  <si>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</si>
  <si>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</si>
  <si>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</si>
  <si>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</si>
  <si>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</si>
  <si>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</si>
  <si>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</si>
  <si>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</si>
  <si>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</si>
  <si>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</si>
  <si>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</si>
  <si>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</si>
  <si>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</si>
  <si>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</si>
  <si>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</si>
  <si>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</si>
  <si>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</si>
  <si>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</si>
  <si>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</si>
  <si>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</si>
  <si>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</si>
  <si>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</si>
  <si>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</si>
  <si>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</si>
  <si>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</si>
  <si>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</si>
  <si>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</si>
  <si>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</si>
  <si>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</si>
  <si>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</si>
  <si>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</si>
  <si>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</si>
  <si>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</si>
  <si>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</si>
  <si>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</si>
  <si>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</si>
  <si>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</si>
  <si>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</si>
  <si>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</si>
  <si>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</si>
  <si>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</si>
  <si>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</si>
  <si>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</si>
  <si>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</si>
  <si>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</si>
  <si>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</si>
  <si>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</si>
  <si>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</si>
  <si>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</si>
  <si>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</si>
  <si>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</si>
  <si>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</si>
  <si>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</si>
  <si>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</si>
  <si>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</si>
  <si>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</si>
  <si>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</si>
  <si>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</si>
  <si>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</si>
  <si>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</si>
  <si>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</si>
  <si>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</si>
  <si>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</si>
  <si>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</si>
  <si>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</si>
  <si>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</si>
  <si>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</si>
  <si>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</si>
  <si>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</si>
  <si>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</si>
  <si>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</si>
  <si>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</si>
  <si>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</si>
  <si>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</si>
  <si>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</si>
  <si>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</si>
  <si>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</si>
  <si>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</si>
  <si>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</si>
  <si>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</si>
  <si>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</si>
  <si>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</si>
  <si>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</si>
  <si>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</si>
  <si>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</si>
  <si>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</si>
  <si>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</si>
  <si>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</si>
  <si>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</si>
  <si>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</si>
  <si>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</si>
  <si>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</si>
  <si>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</si>
  <si>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</si>
  <si>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</si>
  <si>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</si>
  <si>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</si>
  <si>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</si>
  <si>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</si>
  <si>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</si>
  <si>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</si>
  <si>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</si>
  <si>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</si>
  <si>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</si>
  <si>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</si>
  <si>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</si>
  <si>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</si>
  <si>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</si>
  <si>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</si>
  <si>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</si>
  <si>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</si>
  <si>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</si>
  <si>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</si>
  <si>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</si>
  <si>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</si>
  <si>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</si>
  <si>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</si>
  <si>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</si>
  <si>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</si>
  <si>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</si>
  <si>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</si>
  <si>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</si>
  <si>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</si>
  <si>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</si>
  <si>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</si>
  <si>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</si>
  <si>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</si>
  <si>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</si>
  <si>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</si>
  <si>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</si>
  <si>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</si>
  <si>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</si>
  <si>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</si>
  <si>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</si>
  <si>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</si>
  <si>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</si>
  <si>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</si>
  <si>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</si>
  <si>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</si>
  <si>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</si>
  <si>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</si>
  <si>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</si>
  <si>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</si>
  <si>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</si>
  <si>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</si>
  <si>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</si>
  <si>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</si>
  <si>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</si>
  <si>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</si>
  <si>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</si>
  <si>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</si>
  <si>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</si>
  <si>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</si>
  <si>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</si>
  <si>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</si>
  <si>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</si>
  <si>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</si>
  <si>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</si>
  <si>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</si>
  <si>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</si>
  <si>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</si>
  <si>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</si>
  <si>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</si>
  <si>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</si>
  <si>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</si>
  <si>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</si>
  <si>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</si>
  <si>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</si>
  <si>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</si>
  <si>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</si>
  <si>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</si>
  <si>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</si>
  <si>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</si>
  <si>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</si>
  <si>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</si>
  <si>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</si>
  <si>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</si>
  <si>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</si>
  <si>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</si>
  <si>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</si>
  <si>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</si>
  <si>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</si>
  <si>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</si>
  <si>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</si>
  <si>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</si>
  <si>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</si>
  <si>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</si>
  <si>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</si>
  <si>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</si>
  <si>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</si>
  <si>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</si>
  <si>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</si>
  <si>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</si>
  <si>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</si>
  <si>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</si>
  <si>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</si>
  <si>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</si>
  <si>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</si>
  <si>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</si>
  <si>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</si>
  <si>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</si>
  <si>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</si>
  <si>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</si>
  <si>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</si>
  <si>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</si>
  <si>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</si>
  <si>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</si>
  <si>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</si>
  <si>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</si>
  <si>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</si>
  <si>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</si>
  <si>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</si>
  <si>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</si>
  <si>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</si>
  <si>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</si>
  <si>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</si>
  <si>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</si>
  <si>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</si>
  <si>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</si>
  <si>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</si>
  <si>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</si>
  <si>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</si>
  <si>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</si>
  <si>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</si>
  <si>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</si>
  <si>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</si>
  <si>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</si>
  <si>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</si>
  <si>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</si>
  <si>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</si>
  <si>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</si>
  <si>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</si>
  <si>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</si>
  <si>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</si>
  <si>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</si>
  <si>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</si>
  <si>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</si>
  <si>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</si>
  <si>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</si>
  <si>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</si>
  <si>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</si>
  <si>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</si>
  <si>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</si>
  <si>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</si>
  <si>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</si>
  <si>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</si>
  <si>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</si>
  <si>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</si>
  <si>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</si>
  <si>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</si>
  <si>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</si>
  <si>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</si>
  <si>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</si>
  <si>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</si>
  <si>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</si>
  <si>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</si>
  <si>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</si>
  <si>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</si>
  <si>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</si>
  <si>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</si>
  <si>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</si>
  <si>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</si>
  <si>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</si>
  <si>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</si>
  <si>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</si>
  <si>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</si>
  <si>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</si>
  <si>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</si>
  <si>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</si>
  <si>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</si>
  <si>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</si>
  <si>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</si>
  <si>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</si>
  <si>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</si>
  <si>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</si>
  <si>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</si>
  <si>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</si>
  <si>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</si>
  <si>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</si>
  <si>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</si>
  <si>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</si>
  <si>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</si>
  <si>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</si>
  <si>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</si>
  <si>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</si>
  <si>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</si>
  <si>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</si>
  <si>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</si>
  <si>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</si>
  <si>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</si>
  <si>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</si>
  <si>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</si>
  <si>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</si>
  <si>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</si>
  <si>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</si>
  <si>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</si>
  <si>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</si>
  <si>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</si>
  <si>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</si>
  <si>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</si>
  <si>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</si>
  <si>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</si>
  <si>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</si>
  <si>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</si>
  <si>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</si>
  <si>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</si>
  <si>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</si>
  <si>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</si>
  <si>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</si>
  <si>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</si>
  <si>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</si>
  <si>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</si>
  <si>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</si>
  <si>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</si>
  <si>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</si>
  <si>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</si>
  <si>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</si>
  <si>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</si>
  <si>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</si>
  <si>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</si>
  <si>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</si>
  <si>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</si>
  <si>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</si>
  <si>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</si>
  <si>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</si>
  <si>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</si>
  <si>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</si>
  <si>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</si>
  <si>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</si>
  <si>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</si>
  <si>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</si>
  <si>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</si>
  <si>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</si>
  <si>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</si>
  <si>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</si>
  <si>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</si>
  <si>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</si>
  <si>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</si>
  <si>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</si>
  <si>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</si>
  <si>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</si>
  <si>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</si>
  <si>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</si>
  <si>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</si>
  <si>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</si>
  <si>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</si>
  <si>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</si>
  <si>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</si>
  <si>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</si>
  <si>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</si>
  <si>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</si>
  <si>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</si>
  <si>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</si>
  <si>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</si>
  <si>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</si>
  <si>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</si>
  <si>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</si>
  <si>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</si>
  <si>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</si>
  <si>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</si>
  <si>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</si>
  <si>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</si>
  <si>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</si>
  <si>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</si>
  <si>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</si>
  <si>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</si>
  <si>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</si>
  <si>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</si>
  <si>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</si>
  <si>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</si>
  <si>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</si>
  <si>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</si>
  <si>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</si>
  <si>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</si>
  <si>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</si>
  <si>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</si>
  <si>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</si>
  <si>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</si>
  <si>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</si>
  <si>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</si>
  <si>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</si>
  <si>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</si>
  <si>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</si>
  <si>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</si>
  <si>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</si>
  <si>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</si>
  <si>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</si>
  <si>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</si>
  <si>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</si>
  <si>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</si>
  <si>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</si>
  <si>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</si>
  <si>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</si>
  <si>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</si>
  <si>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</si>
  <si>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</si>
  <si>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</si>
  <si>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</si>
  <si>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</si>
  <si>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</si>
  <si>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</si>
  <si>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</si>
  <si>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</si>
  <si>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</si>
  <si>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</si>
  <si>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</si>
  <si>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</si>
  <si>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</si>
  <si>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</si>
  <si>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</si>
  <si>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</si>
  <si>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</si>
  <si>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</si>
  <si>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</si>
  <si>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</si>
  <si>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</si>
  <si>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</si>
  <si>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</si>
  <si>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</si>
  <si>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</si>
  <si>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</si>
  <si>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</si>
  <si>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</si>
  <si>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</si>
  <si>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</si>
  <si>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</si>
  <si>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</si>
  <si>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</si>
  <si>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</si>
  <si>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</si>
  <si>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</si>
  <si>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</si>
  <si>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</si>
  <si>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</si>
  <si>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</si>
  <si>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</si>
  <si>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</si>
  <si>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</si>
  <si>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</si>
  <si>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</si>
  <si>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</si>
  <si>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</si>
  <si>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</si>
  <si>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</si>
  <si>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</si>
  <si>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</si>
  <si>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</si>
  <si>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</si>
  <si>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</si>
  <si>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</si>
  <si>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</si>
  <si>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</si>
  <si>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</si>
  <si>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</si>
  <si>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</si>
  <si>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</si>
  <si>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</si>
  <si>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</si>
  <si>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</si>
  <si>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</si>
  <si>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</si>
  <si>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</si>
  <si>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</si>
  <si>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</si>
  <si>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</si>
  <si>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</si>
  <si>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</si>
  <si>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</si>
  <si>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</si>
  <si>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</si>
  <si>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</si>
  <si>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</si>
  <si>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</si>
  <si>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</si>
  <si>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</si>
  <si>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</si>
  <si>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</si>
  <si>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</si>
  <si>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</si>
  <si>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</si>
  <si>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</si>
  <si>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</si>
  <si>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</si>
  <si>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</si>
  <si>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</si>
  <si>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</si>
  <si>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</si>
  <si>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</si>
  <si>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</si>
  <si>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</si>
  <si>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</si>
  <si>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</si>
  <si>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</si>
  <si>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</si>
  <si>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</si>
  <si>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</si>
  <si>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</si>
  <si>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</si>
  <si>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</si>
  <si>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</si>
  <si>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</si>
  <si>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</si>
  <si>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</si>
  <si>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</si>
  <si>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</si>
  <si>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</si>
  <si>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</si>
  <si>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</si>
  <si>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</si>
  <si>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</si>
  <si>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</si>
  <si>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</si>
  <si>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</si>
  <si>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</si>
  <si>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</si>
  <si>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</si>
  <si>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</si>
  <si>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</si>
  <si>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</si>
  <si>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</si>
  <si>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</si>
  <si>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</si>
  <si>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</si>
  <si>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</si>
  <si>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</si>
  <si>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</si>
  <si>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</si>
  <si>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</si>
  <si>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</si>
  <si>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</si>
  <si>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</si>
  <si>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</si>
  <si>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</si>
  <si>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</si>
  <si>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</si>
  <si>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</si>
  <si>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</si>
  <si>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</si>
  <si>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</si>
  <si>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</si>
  <si>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</si>
  <si>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</si>
  <si>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</si>
  <si>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</si>
  <si>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</si>
  <si>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</si>
  <si>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</si>
  <si>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</si>
  <si>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</si>
  <si>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</si>
  <si>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</si>
  <si>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</si>
  <si>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</si>
  <si>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</si>
  <si>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</si>
  <si>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</si>
  <si>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</si>
  <si>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</si>
  <si>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</si>
  <si>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</si>
  <si>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</si>
  <si>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</si>
  <si>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</si>
  <si>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</si>
  <si>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</si>
  <si>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</si>
  <si>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</si>
  <si>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</si>
  <si>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</si>
  <si>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</si>
  <si>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</si>
  <si>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</si>
  <si>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</si>
  <si>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</si>
  <si>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</si>
  <si>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</si>
  <si>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</si>
  <si>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</si>
  <si>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</si>
  <si>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</si>
  <si>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</si>
  <si>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</si>
  <si>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</si>
  <si>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</si>
  <si>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</si>
  <si>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</si>
  <si>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</si>
  <si>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</si>
  <si>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</si>
  <si>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</si>
  <si>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</si>
  <si>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</si>
  <si>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</si>
  <si>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</si>
  <si>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</si>
  <si>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</si>
  <si>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</si>
  <si>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</si>
  <si>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</si>
  <si>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</si>
  <si>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</si>
  <si>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</si>
  <si>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</si>
  <si>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</si>
  <si>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</si>
  <si>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</si>
  <si>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</si>
  <si>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</si>
  <si>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</si>
  <si>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</si>
  <si>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</si>
  <si>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</si>
  <si>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</si>
  <si>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</si>
  <si>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</si>
  <si>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</si>
  <si>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</si>
  <si>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</si>
  <si>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</si>
  <si>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</si>
  <si>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</si>
  <si>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</si>
  <si>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</si>
  <si>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</si>
  <si>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</si>
  <si>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</si>
  <si>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</si>
  <si>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</si>
  <si>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</si>
  <si>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</si>
  <si>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</si>
  <si>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</si>
  <si>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</si>
  <si>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</si>
  <si>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</si>
  <si>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</si>
  <si>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</si>
  <si>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</si>
  <si>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</si>
  <si>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</si>
  <si>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</si>
  <si>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</si>
  <si>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</si>
  <si>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</si>
  <si>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</si>
  <si>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</si>
  <si>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</si>
  <si>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</si>
  <si>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</si>
  <si>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</si>
  <si>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</si>
  <si>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</si>
  <si>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</si>
  <si>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</si>
  <si>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</si>
  <si>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</si>
  <si>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</si>
  <si>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</si>
  <si>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</si>
  <si>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</si>
  <si>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</si>
  <si>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</si>
  <si>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</si>
  <si>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</si>
  <si>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</si>
  <si>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</si>
  <si>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</si>
  <si>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</si>
  <si>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</si>
  <si>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</si>
  <si>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</si>
  <si>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</si>
  <si>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</si>
  <si>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</si>
  <si>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</si>
  <si>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</si>
  <si>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</si>
  <si>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</si>
  <si>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</si>
  <si>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</si>
  <si>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</si>
  <si>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</si>
  <si>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</si>
  <si>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</si>
  <si>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</si>
  <si>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</si>
  <si>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</si>
  <si>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</si>
  <si>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</si>
  <si>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</si>
  <si>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</si>
  <si>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</si>
  <si>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</si>
  <si>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</si>
  <si>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</si>
  <si>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</si>
  <si>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</si>
  <si>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</si>
  <si>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</si>
  <si>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</si>
  <si>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</si>
  <si>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</si>
  <si>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</si>
  <si>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</si>
  <si>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</si>
  <si>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</si>
  <si>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</si>
  <si>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</si>
  <si>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</si>
  <si>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</si>
  <si>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</si>
  <si>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</si>
  <si>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</si>
  <si>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</si>
  <si>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</si>
  <si>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</si>
  <si>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</si>
  <si>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</si>
  <si>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</si>
  <si>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</si>
  <si>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</si>
  <si>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</si>
  <si>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</si>
  <si>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</si>
  <si>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</si>
  <si>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</si>
  <si>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</si>
  <si>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</si>
  <si>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</si>
  <si>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</si>
  <si>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</si>
  <si>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</si>
  <si>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</si>
  <si>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</si>
  <si>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</si>
  <si>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</si>
  <si>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</si>
  <si>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</si>
  <si>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</si>
  <si>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</si>
  <si>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</si>
  <si>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</si>
  <si>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</si>
  <si>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</si>
  <si>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</si>
  <si>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</si>
  <si>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</si>
  <si>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</si>
  <si>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</si>
  <si>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</si>
  <si>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</si>
  <si>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</si>
  <si>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</si>
  <si>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</si>
  <si>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</si>
  <si>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</si>
  <si>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</si>
  <si>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</si>
  <si>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</si>
  <si>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</si>
  <si>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</si>
  <si>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</si>
  <si>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</si>
  <si>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</si>
  <si>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</si>
  <si>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</si>
  <si>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</si>
  <si>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</si>
  <si>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</si>
  <si>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</si>
  <si>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</si>
  <si>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</si>
  <si>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</si>
  <si>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</si>
  <si>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</si>
  <si>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</si>
  <si>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</si>
  <si>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</si>
  <si>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</si>
  <si>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</si>
  <si>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</si>
  <si>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</si>
  <si>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</si>
  <si>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</si>
  <si>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</si>
  <si>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</si>
  <si>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</si>
  <si>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</si>
  <si>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</si>
  <si>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</si>
  <si>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</si>
  <si>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</si>
  <si>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</si>
  <si>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</si>
  <si>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</si>
  <si>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</si>
  <si>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</si>
  <si>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</si>
  <si>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</si>
  <si>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</si>
  <si>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</si>
  <si>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</si>
  <si>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</si>
  <si>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</si>
  <si>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</si>
  <si>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</si>
  <si>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</si>
  <si>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</si>
  <si>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</si>
  <si>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</si>
  <si>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</si>
  <si>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</si>
  <si>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</si>
  <si>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</si>
  <si>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</si>
  <si>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</si>
  <si>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</si>
  <si>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</si>
  <si>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</si>
  <si>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</si>
  <si>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</si>
  <si>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</si>
  <si>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</si>
  <si>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</si>
  <si>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</si>
  <si>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</si>
  <si>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</si>
  <si>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</si>
  <si>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</si>
  <si>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</si>
  <si>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</si>
  <si>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</si>
  <si>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</si>
  <si>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</si>
  <si>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</si>
  <si>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</si>
  <si>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</si>
  <si>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</si>
  <si>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</si>
  <si>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</si>
  <si>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</si>
  <si>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</si>
  <si>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</si>
  <si>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</si>
  <si>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</si>
  <si>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</si>
  <si>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</si>
  <si>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</si>
  <si>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</si>
  <si>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</si>
  <si>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</si>
  <si>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</si>
  <si>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</si>
  <si>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</si>
  <si>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</si>
  <si>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</si>
  <si>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</si>
  <si>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</si>
  <si>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</si>
  <si>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</si>
  <si>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</si>
  <si>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</si>
  <si>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</si>
  <si>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</si>
  <si>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</si>
  <si>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</si>
  <si>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</si>
  <si>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</si>
  <si>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</si>
  <si>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</si>
  <si>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</si>
  <si>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</si>
  <si>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</si>
  <si>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</si>
  <si>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</si>
  <si>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</si>
  <si>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</si>
  <si>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</si>
  <si>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</si>
  <si>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</si>
  <si>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</si>
  <si>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</si>
  <si>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</si>
  <si>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</si>
  <si>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</si>
  <si>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</si>
  <si>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</si>
  <si>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</si>
  <si>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</si>
  <si>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</si>
  <si>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</si>
  <si>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</si>
  <si>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</si>
  <si>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</si>
  <si>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</si>
  <si>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</si>
  <si>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</si>
  <si>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</si>
  <si>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</si>
  <si>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</si>
  <si>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</si>
  <si>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</si>
  <si>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</si>
  <si>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</si>
  <si>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</si>
  <si>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</si>
  <si>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</si>
  <si>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</si>
  <si>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</si>
  <si>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</si>
  <si>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</si>
  <si>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</si>
  <si>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</si>
  <si>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</si>
  <si>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</si>
  <si>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</si>
  <si>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</si>
  <si>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</si>
  <si>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</si>
  <si>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</si>
  <si>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</si>
  <si>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</si>
  <si>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</si>
  <si>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</si>
  <si>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</si>
  <si>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</si>
  <si>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</si>
  <si>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</si>
  <si>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</si>
  <si>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</si>
  <si>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</si>
  <si>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</si>
  <si>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</si>
  <si>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</si>
  <si>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</si>
  <si>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</si>
  <si>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</si>
  <si>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</si>
  <si>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</si>
  <si>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</si>
  <si>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</si>
  <si>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</si>
  <si>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</si>
  <si>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</si>
  <si>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</si>
  <si>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</si>
  <si>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</si>
  <si>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</si>
  <si>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</si>
  <si>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</si>
  <si>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</si>
  <si>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</si>
  <si>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</si>
  <si>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</si>
  <si>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</si>
  <si>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</si>
  <si>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</si>
  <si>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</si>
  <si>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</si>
  <si>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</si>
  <si>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</si>
  <si>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</si>
  <si>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</si>
  <si>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</si>
  <si>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</si>
  <si>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</si>
  <si>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</si>
  <si>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</si>
  <si>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</si>
  <si>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</si>
  <si>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</si>
  <si>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</si>
  <si>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</si>
  <si>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</si>
  <si>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</si>
  <si>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</si>
  <si>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</si>
  <si>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</si>
  <si>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</si>
  <si>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</si>
  <si>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</si>
  <si>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</si>
  <si>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</si>
  <si>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</si>
  <si>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</si>
  <si>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</si>
  <si>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</si>
  <si>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</si>
  <si>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</si>
  <si>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</si>
  <si>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</si>
  <si>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</si>
  <si>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</si>
  <si>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</si>
  <si>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</si>
  <si>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</si>
  <si>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</si>
  <si>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</si>
  <si>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</si>
  <si>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</si>
  <si>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</si>
  <si>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</si>
  <si>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</si>
  <si>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</si>
  <si>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</si>
  <si>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</si>
  <si>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</si>
  <si>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</si>
  <si>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</si>
  <si>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</si>
  <si>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</si>
  <si>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</si>
  <si>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</si>
  <si>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</si>
  <si>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</si>
  <si>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</si>
  <si>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</si>
  <si>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</si>
  <si>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</si>
  <si>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</si>
  <si>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</si>
  <si>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</si>
  <si>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</si>
  <si>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</si>
  <si>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</si>
  <si>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</si>
  <si>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</si>
  <si>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</si>
  <si>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</si>
  <si>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</si>
  <si>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</si>
  <si>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</si>
  <si>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</si>
  <si>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</si>
  <si>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</si>
  <si>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</si>
  <si>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</si>
  <si>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</si>
  <si>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</si>
  <si>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</si>
  <si>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</si>
  <si>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</si>
  <si>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</si>
  <si>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</si>
  <si>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</si>
  <si>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</si>
  <si>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</si>
  <si>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</si>
  <si>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</si>
  <si>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</si>
  <si>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</si>
  <si>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</si>
  <si>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</si>
  <si>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</si>
  <si>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</si>
  <si>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</si>
  <si>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</si>
  <si>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</si>
  <si>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</si>
  <si>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</si>
  <si>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</si>
  <si>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</si>
  <si>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</si>
  <si>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</si>
  <si>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</si>
  <si>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</si>
  <si>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</si>
  <si>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</si>
  <si>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</si>
  <si>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</si>
  <si>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</si>
  <si>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</si>
  <si>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</si>
  <si>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</si>
  <si>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</si>
  <si>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</si>
  <si>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</si>
  <si>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</si>
  <si>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</si>
  <si>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</si>
  <si>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</si>
  <si>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</si>
  <si>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</si>
  <si>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</si>
  <si>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</si>
  <si>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</si>
  <si>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</si>
  <si>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</si>
  <si>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</si>
  <si>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</si>
  <si>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</si>
  <si>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</si>
  <si>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</si>
  <si>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</si>
  <si>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</si>
  <si>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</si>
  <si>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</si>
  <si>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</si>
  <si>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</si>
  <si>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</si>
  <si>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</si>
  <si>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</si>
  <si>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</si>
  <si>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</si>
  <si>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</si>
  <si>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</si>
  <si>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</si>
  <si>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</si>
  <si>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</si>
  <si>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</si>
  <si>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</si>
  <si>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</si>
  <si>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</si>
  <si>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</si>
  <si>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</si>
  <si>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</si>
  <si>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</si>
  <si>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</si>
  <si>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</si>
  <si>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</si>
  <si>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</si>
  <si>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</si>
  <si>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</si>
  <si>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</si>
  <si>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</si>
  <si>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</si>
  <si>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</si>
  <si>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</si>
  <si>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</si>
  <si>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</si>
  <si>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</si>
  <si>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</si>
  <si>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</si>
  <si>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</si>
  <si>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</si>
  <si>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</si>
  <si>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</si>
  <si>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</si>
  <si>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</si>
  <si>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</si>
  <si>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</si>
  <si>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</si>
  <si>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</si>
  <si>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</si>
  <si>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</si>
  <si>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</si>
  <si>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</si>
  <si>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</si>
  <si>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</si>
  <si>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</si>
  <si>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</si>
  <si>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</si>
  <si>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</si>
  <si>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</si>
  <si>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</si>
  <si>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</si>
  <si>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</si>
  <si>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</si>
  <si>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</si>
  <si>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</si>
  <si>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</si>
  <si>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</si>
  <si>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</si>
  <si>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</si>
  <si>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</si>
  <si>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</si>
  <si>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</si>
  <si>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</si>
  <si>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</si>
  <si>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</si>
  <si>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</si>
  <si>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</si>
  <si>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</si>
  <si>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</si>
  <si>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</si>
  <si>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</si>
  <si>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</si>
  <si>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</si>
  <si>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</si>
  <si>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</si>
  <si>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</si>
  <si>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</si>
  <si>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</si>
  <si>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</si>
  <si>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</si>
  <si>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</si>
  <si>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</si>
  <si>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</si>
  <si>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</si>
  <si>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</si>
  <si>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</si>
  <si>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</si>
  <si>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</si>
  <si>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</si>
  <si>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</si>
  <si>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</si>
  <si>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</si>
  <si>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</si>
  <si>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</si>
  <si>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</si>
  <si>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</si>
  <si>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</si>
  <si>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</si>
  <si>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</si>
  <si>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</si>
  <si>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</si>
  <si>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</si>
  <si>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</si>
  <si>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</si>
  <si>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</si>
  <si>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</si>
  <si>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</si>
  <si>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</si>
  <si>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</si>
  <si>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</si>
  <si>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</si>
  <si>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</si>
  <si>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</si>
  <si>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</si>
  <si>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</si>
  <si>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</si>
  <si>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</si>
  <si>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</si>
  <si>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</si>
  <si>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</si>
  <si>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</si>
  <si>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</si>
  <si>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</si>
  <si>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</si>
  <si>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</si>
  <si>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</si>
  <si>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</si>
  <si>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</si>
  <si>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</si>
  <si>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</si>
  <si>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</si>
  <si>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</si>
  <si>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</si>
  <si>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</si>
  <si>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</si>
  <si>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</si>
  <si>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</si>
  <si>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</si>
  <si>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</si>
  <si>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</si>
  <si>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</si>
  <si>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</si>
  <si>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</si>
  <si>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</si>
  <si>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</si>
  <si>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</si>
  <si>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</si>
  <si>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</si>
  <si>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</si>
  <si>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</si>
  <si>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</si>
  <si>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</si>
  <si>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</si>
  <si>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</si>
  <si>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</si>
  <si>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</si>
  <si>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</si>
  <si>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</si>
  <si>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</si>
  <si>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</si>
  <si>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</si>
  <si>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</si>
  <si>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</si>
  <si>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</si>
  <si>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</si>
  <si>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</si>
  <si>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</si>
  <si>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</si>
  <si>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</si>
  <si>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</si>
  <si>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</si>
  <si>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</si>
  <si>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</si>
  <si>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</si>
  <si>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</si>
  <si>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</si>
  <si>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</si>
  <si>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</si>
  <si>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</si>
  <si>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</si>
  <si>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</si>
  <si>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</si>
  <si>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</si>
  <si>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</si>
  <si>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</si>
  <si>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</si>
  <si>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</si>
  <si>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</si>
  <si>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</si>
  <si>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</si>
  <si>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</si>
  <si>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</si>
  <si>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</si>
  <si>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</si>
  <si>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</si>
  <si>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</si>
  <si>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</si>
  <si>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</si>
  <si>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</si>
  <si>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</si>
  <si>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</si>
  <si>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</si>
  <si>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</si>
  <si>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</si>
  <si>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</si>
  <si>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</si>
  <si>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</si>
  <si>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</si>
  <si>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</si>
  <si>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</si>
  <si>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</si>
  <si>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</si>
  <si>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</si>
  <si>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</si>
  <si>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</si>
  <si>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</si>
  <si>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</si>
  <si>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</si>
  <si>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</si>
  <si>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</si>
  <si>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</si>
  <si>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</si>
  <si>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</si>
  <si>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</si>
  <si>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</si>
  <si>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</si>
  <si>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</si>
  <si>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</si>
  <si>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</si>
  <si>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</si>
  <si>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</si>
  <si>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</si>
  <si>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</si>
  <si>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</si>
  <si>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</si>
  <si>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</si>
  <si>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</si>
  <si>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</si>
  <si>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</si>
  <si>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</si>
  <si>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</si>
  <si>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</si>
  <si>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</si>
  <si>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</si>
  <si>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</si>
  <si>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</si>
  <si>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</si>
  <si>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</si>
  <si>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</si>
  <si>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</si>
  <si>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</si>
  <si>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</si>
  <si>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</si>
  <si>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</si>
  <si>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</si>
  <si>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</si>
  <si>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</si>
  <si>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</si>
  <si>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</si>
  <si>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</si>
  <si>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</si>
  <si>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</si>
  <si>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</si>
  <si>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</si>
  <si>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</si>
  <si>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</si>
  <si>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</si>
  <si>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</si>
  <si>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</si>
  <si>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</si>
  <si>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</si>
  <si>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</si>
  <si>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</si>
  <si>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</si>
  <si>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</si>
  <si>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</si>
  <si>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</si>
  <si>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</si>
  <si>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</si>
  <si>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</si>
  <si>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</si>
  <si>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</si>
  <si>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</si>
  <si>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</si>
  <si>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</si>
  <si>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</si>
  <si>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</si>
  <si>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</si>
  <si>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</si>
  <si>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</si>
  <si>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</si>
  <si>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</si>
  <si>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</si>
  <si>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</si>
  <si>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</si>
  <si>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</si>
  <si>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</si>
  <si>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</si>
  <si>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</si>
  <si>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</si>
  <si>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</si>
  <si>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</si>
  <si>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</si>
  <si>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</si>
  <si>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</si>
  <si>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</si>
  <si>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</si>
  <si>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</si>
  <si>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</si>
  <si>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</si>
  <si>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</si>
  <si>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</si>
  <si>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</si>
  <si>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</si>
  <si>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</si>
  <si>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</si>
  <si>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</si>
  <si>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</si>
  <si>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</si>
  <si>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</si>
  <si>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</si>
  <si>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</si>
  <si>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</si>
  <si>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</si>
  <si>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</si>
  <si>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</si>
  <si>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</si>
  <si>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</si>
  <si>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</si>
  <si>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</si>
  <si>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</si>
  <si>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</si>
  <si>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</si>
  <si>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</si>
  <si>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</si>
  <si>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</si>
  <si>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</si>
  <si>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</si>
  <si>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</si>
  <si>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</si>
  <si>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</si>
  <si>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</si>
  <si>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</si>
  <si>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</si>
  <si>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</si>
  <si>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</si>
  <si>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</si>
  <si>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</si>
  <si>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</si>
  <si>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</si>
  <si>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</si>
  <si>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</si>
  <si>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</si>
  <si>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</si>
  <si>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</si>
  <si>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</si>
  <si>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</si>
  <si>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</si>
  <si>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</si>
  <si>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</si>
  <si>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</si>
  <si>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</si>
  <si>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</si>
  <si>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</si>
  <si>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</si>
  <si>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</si>
  <si>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</si>
  <si>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</si>
  <si>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</si>
  <si>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</si>
  <si>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</si>
  <si>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</si>
  <si>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</si>
  <si>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</si>
  <si>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</si>
  <si>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</si>
  <si>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</si>
  <si>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</si>
  <si>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</si>
  <si>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</si>
  <si>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</si>
  <si>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</si>
  <si>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</si>
  <si>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</si>
  <si>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</si>
  <si>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</si>
  <si>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</si>
  <si>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</si>
  <si>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</si>
  <si>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</si>
  <si>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</si>
  <si>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</si>
  <si>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</si>
  <si>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</si>
  <si>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</si>
  <si>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</si>
  <si>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</si>
  <si>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</si>
  <si>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</si>
  <si>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</si>
  <si>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</si>
  <si>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</si>
  <si>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</si>
  <si>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</si>
  <si>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</si>
  <si>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</si>
  <si>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</si>
  <si>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</si>
  <si>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</si>
  <si>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</si>
  <si>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</si>
  <si>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</si>
  <si>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</si>
  <si>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</si>
  <si>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</si>
  <si>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</si>
  <si>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</si>
  <si>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</si>
  <si>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</si>
  <si>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</si>
  <si>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</si>
  <si>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</si>
  <si>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</si>
  <si>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</si>
  <si>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</si>
  <si>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</si>
  <si>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</si>
  <si>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</si>
  <si>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</si>
  <si>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</si>
  <si>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</si>
  <si>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</si>
  <si>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</si>
  <si>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</si>
  <si>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</si>
  <si>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</si>
  <si>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</si>
  <si>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</si>
  <si>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</si>
  <si>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</si>
  <si>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</si>
  <si>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</si>
  <si>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</si>
  <si>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</si>
  <si>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</si>
  <si>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</si>
  <si>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</si>
  <si>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</si>
  <si>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</si>
  <si>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</si>
  <si>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</si>
  <si>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</si>
  <si>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</si>
  <si>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</si>
  <si>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</si>
  <si>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</si>
  <si>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</si>
  <si>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</si>
  <si>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</si>
  <si>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</si>
  <si>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</si>
  <si>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</si>
  <si>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</si>
  <si>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</si>
  <si>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</si>
  <si>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</si>
  <si>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</si>
  <si>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</si>
  <si>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</si>
  <si>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</si>
  <si>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</si>
  <si>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</si>
  <si>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</si>
  <si>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</si>
  <si>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</si>
  <si>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</si>
  <si>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</si>
  <si>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</si>
  <si>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</si>
  <si>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</si>
  <si>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</si>
  <si>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</si>
  <si>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</si>
  <si>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</si>
  <si>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</si>
  <si>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</si>
  <si>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</si>
  <si>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</si>
  <si>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</si>
  <si>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</si>
  <si>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</si>
  <si>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</si>
  <si>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</si>
  <si>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</si>
  <si>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</si>
  <si>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</si>
  <si>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</si>
  <si>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</si>
  <si>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</si>
  <si>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</si>
  <si>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</si>
  <si>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</si>
  <si>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</si>
  <si>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</si>
  <si>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</si>
  <si>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</si>
  <si>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</si>
  <si>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</si>
  <si>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</si>
  <si>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</si>
  <si>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</si>
  <si>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</si>
  <si>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</si>
  <si>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</si>
  <si>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</si>
  <si>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</si>
  <si>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</si>
  <si>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</si>
  <si>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</si>
  <si>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</si>
  <si>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</si>
  <si>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</si>
  <si>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</si>
  <si>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</si>
  <si>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</si>
  <si>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</si>
  <si>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</si>
  <si>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</si>
  <si>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</si>
  <si>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</si>
  <si>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</si>
  <si>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</si>
  <si>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</si>
  <si>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</si>
  <si>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</si>
  <si>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</si>
  <si>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</si>
  <si>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</si>
  <si>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</si>
  <si>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</si>
  <si>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</si>
  <si>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</si>
  <si>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</si>
  <si>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</si>
  <si>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</si>
  <si>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</si>
  <si>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</si>
  <si>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</si>
  <si>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</si>
  <si>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</si>
  <si>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</si>
  <si>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</si>
  <si>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</si>
  <si>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</si>
  <si>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</si>
  <si>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</si>
  <si>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</si>
  <si>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</si>
  <si>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</si>
  <si>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</si>
  <si>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</si>
  <si>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</si>
  <si>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</si>
  <si>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</si>
  <si>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</si>
  <si>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</si>
  <si>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</si>
  <si>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</si>
  <si>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</si>
  <si>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</si>
  <si>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</si>
  <si>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</si>
  <si>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</si>
  <si>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</si>
  <si>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</si>
  <si>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</si>
  <si>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</si>
  <si>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</si>
  <si>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</si>
  <si>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</si>
  <si>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</si>
  <si>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</si>
  <si>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</si>
  <si>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</si>
  <si>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</si>
  <si>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</si>
  <si>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</si>
  <si>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</si>
  <si>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</si>
  <si>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</si>
  <si>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</si>
  <si>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</si>
  <si>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</si>
  <si>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</si>
  <si>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</si>
  <si>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</si>
  <si>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</si>
  <si>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</si>
  <si>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</si>
  <si>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</si>
  <si>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</si>
  <si>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</si>
  <si>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</si>
  <si>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</si>
  <si>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</si>
  <si>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</si>
  <si>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</si>
  <si>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</si>
  <si>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</si>
  <si>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</si>
  <si>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</si>
  <si>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</si>
  <si>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</si>
  <si>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</si>
  <si>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</si>
  <si>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</si>
  <si>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</si>
  <si>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</si>
  <si>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</si>
  <si>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</si>
  <si>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</si>
  <si>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</si>
  <si>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</si>
  <si>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</si>
  <si>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</si>
  <si>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</si>
  <si>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</si>
  <si>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</si>
  <si>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</si>
  <si>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</si>
  <si>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</si>
  <si>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</si>
  <si>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</si>
  <si>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</si>
  <si>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</si>
  <si>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</si>
  <si>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</si>
  <si>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</si>
  <si>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</si>
  <si>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</si>
  <si>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</si>
  <si>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</si>
  <si>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</si>
  <si>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</si>
  <si>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</si>
  <si>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</si>
  <si>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</si>
  <si>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</si>
  <si>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</si>
  <si>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</si>
  <si>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</si>
  <si>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</si>
  <si>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</si>
  <si>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</si>
  <si>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</si>
  <si>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</si>
  <si>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</si>
  <si>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</si>
  <si>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</si>
  <si>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</si>
  <si>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</si>
  <si>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</si>
  <si>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</si>
  <si>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</si>
  <si>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</si>
  <si>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</si>
  <si>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</si>
  <si>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</si>
  <si>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</si>
  <si>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</si>
  <si>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</si>
  <si>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</si>
  <si>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</si>
  <si>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</si>
  <si>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</si>
  <si>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</si>
  <si>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</si>
  <si>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</si>
  <si>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</si>
  <si>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</si>
  <si>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</si>
  <si>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</si>
  <si>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</si>
  <si>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</si>
  <si>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</si>
  <si>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</si>
  <si>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</si>
  <si>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</si>
  <si>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</si>
  <si>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</si>
  <si>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</si>
  <si>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</si>
  <si>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</si>
  <si>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</si>
  <si>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</si>
  <si>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</si>
  <si>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</si>
  <si>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</si>
  <si>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</si>
  <si>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</si>
  <si>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</si>
  <si>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</si>
  <si>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</si>
  <si>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</si>
  <si>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</si>
  <si>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</si>
  <si>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</si>
  <si>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</si>
  <si>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</si>
  <si>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</si>
  <si>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</si>
  <si>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</si>
  <si>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</si>
  <si>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</si>
  <si>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</si>
  <si>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</si>
  <si>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</si>
  <si>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</si>
  <si>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</si>
  <si>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</si>
  <si>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</si>
  <si>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</si>
  <si>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</si>
  <si>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</si>
  <si>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</si>
  <si>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</si>
  <si>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</si>
  <si>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</si>
  <si>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</si>
  <si>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</si>
  <si>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</si>
  <si>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</si>
  <si>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</si>
  <si>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</si>
  <si>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</si>
  <si>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</si>
  <si>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</si>
  <si>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</si>
  <si>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</si>
  <si>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</si>
  <si>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</si>
  <si>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</si>
  <si>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</si>
  <si>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</si>
  <si>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</si>
  <si>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</si>
  <si>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</si>
  <si>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</si>
  <si>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</si>
  <si>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</si>
  <si>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</si>
  <si>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</si>
  <si>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</si>
  <si>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</si>
  <si>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</si>
  <si>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</si>
  <si>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</si>
  <si>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</si>
  <si>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</si>
  <si>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</si>
  <si>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</si>
  <si>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</si>
  <si>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</si>
  <si>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</si>
  <si>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</si>
  <si>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</si>
  <si>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</si>
  <si>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</si>
  <si>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</si>
  <si>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</si>
  <si>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</si>
  <si>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</si>
  <si>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</si>
  <si>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</si>
  <si>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</si>
  <si>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</si>
  <si>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</si>
  <si>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</si>
  <si>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</si>
  <si>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</si>
  <si>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</si>
  <si>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</si>
  <si>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</si>
  <si>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</si>
  <si>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</si>
  <si>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</si>
  <si>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</si>
  <si>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</si>
  <si>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</si>
  <si>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</si>
  <si>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</si>
  <si>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</si>
  <si>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</si>
  <si>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</si>
  <si>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</si>
  <si>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</si>
  <si>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</si>
  <si>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</si>
  <si>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</si>
  <si>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</si>
  <si>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</si>
  <si>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</si>
  <si>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</si>
  <si>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</si>
  <si>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</si>
  <si>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</si>
  <si>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</si>
  <si>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</si>
  <si>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</si>
  <si>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</si>
  <si>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</si>
  <si>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</si>
  <si>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</si>
  <si>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</si>
  <si>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</si>
  <si>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</si>
  <si>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</si>
  <si>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</si>
  <si>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</si>
  <si>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</si>
  <si>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</si>
  <si>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</si>
  <si>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</si>
  <si>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</si>
  <si>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</si>
  <si>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</si>
  <si>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</si>
  <si>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</si>
  <si>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</si>
  <si>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</si>
  <si>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</si>
  <si>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</si>
  <si>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</si>
  <si>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</si>
  <si>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</si>
  <si>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</si>
  <si>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</si>
  <si>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</si>
  <si>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</si>
  <si>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</si>
  <si>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</si>
  <si>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</si>
  <si>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</si>
  <si>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</si>
  <si>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</si>
  <si>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</si>
  <si>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</si>
  <si>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</si>
  <si>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</si>
  <si>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</si>
  <si>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</si>
  <si>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</si>
  <si>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</si>
  <si>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</si>
  <si>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</si>
  <si>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</si>
  <si>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</si>
  <si>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</si>
  <si>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</si>
  <si>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</si>
  <si>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</si>
  <si>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</si>
  <si>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</si>
  <si>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</si>
  <si>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</si>
  <si>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</si>
  <si>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</si>
  <si>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</si>
  <si>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</si>
  <si>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</si>
  <si>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</si>
  <si>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</si>
  <si>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</si>
  <si>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</si>
  <si>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</si>
  <si>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</si>
  <si>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</si>
  <si>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</si>
  <si>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</si>
  <si>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</si>
  <si>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</si>
  <si>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</si>
  <si>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</si>
  <si>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</si>
  <si>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</si>
  <si>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</si>
  <si>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</si>
  <si>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</si>
  <si>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</si>
  <si>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</si>
  <si>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</si>
  <si>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</si>
  <si>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</si>
  <si>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</si>
  <si>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</si>
  <si>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</si>
  <si>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</si>
  <si>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</si>
  <si>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</si>
  <si>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</si>
  <si>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</si>
  <si>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</si>
  <si>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</si>
  <si>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</si>
  <si>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</si>
  <si>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</si>
  <si>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</si>
  <si>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</si>
  <si>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</si>
  <si>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</si>
  <si>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</si>
  <si>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</si>
  <si>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</si>
  <si>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</si>
  <si>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</si>
  <si>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</si>
  <si>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</si>
  <si>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</si>
  <si>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</si>
  <si>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</si>
  <si>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</si>
  <si>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</si>
  <si>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</si>
  <si>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</si>
  <si>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</si>
  <si>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</si>
  <si>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</si>
  <si>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</si>
  <si>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</si>
  <si>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</si>
  <si>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</si>
  <si>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</si>
  <si>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</si>
  <si>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</si>
  <si>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</si>
  <si>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</si>
  <si>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</si>
  <si>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</si>
  <si>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</si>
  <si>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</si>
  <si>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</si>
  <si>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</si>
  <si>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</si>
  <si>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</si>
  <si>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</si>
  <si>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</si>
  <si>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</si>
  <si>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</si>
  <si>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</si>
  <si>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</si>
  <si>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</si>
  <si>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</si>
  <si>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</si>
  <si>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</si>
  <si>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</si>
  <si>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</si>
  <si>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</si>
  <si>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</si>
  <si>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</si>
  <si>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</si>
  <si>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</si>
  <si>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</si>
  <si>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</si>
  <si>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</si>
  <si>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</si>
  <si>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</si>
  <si>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</si>
  <si>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</si>
  <si>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</si>
  <si>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</si>
  <si>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</si>
  <si>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</si>
  <si>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</si>
  <si>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</si>
  <si>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</si>
  <si>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</si>
  <si>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</si>
  <si>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</si>
  <si>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</si>
  <si>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</si>
  <si>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</si>
  <si>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</si>
  <si>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</si>
  <si>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</si>
  <si>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</si>
  <si>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</si>
  <si>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</si>
  <si>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</si>
  <si>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</si>
  <si>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</si>
  <si>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</si>
  <si>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</si>
  <si>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</si>
  <si>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</si>
  <si>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</si>
  <si>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</si>
  <si>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</si>
  <si>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</si>
  <si>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</si>
  <si>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</si>
  <si>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</si>
  <si>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</si>
  <si>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</si>
  <si>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</si>
  <si>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</si>
  <si>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</si>
  <si>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</si>
  <si>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</si>
  <si>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</si>
  <si>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</si>
  <si>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</si>
  <si>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</si>
  <si>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</si>
  <si>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</si>
  <si>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</si>
  <si>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</si>
  <si>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</si>
  <si>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</si>
  <si>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</si>
  <si>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</si>
  <si>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</si>
  <si>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</si>
  <si>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</si>
  <si>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</si>
  <si>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</si>
  <si>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</si>
  <si>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</si>
  <si>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</si>
  <si>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</si>
  <si>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</si>
  <si>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</si>
  <si>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</si>
  <si>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</si>
  <si>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</si>
  <si>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</si>
  <si>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</si>
  <si>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</si>
  <si>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</si>
  <si>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</si>
  <si>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</si>
  <si>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</si>
  <si>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</si>
  <si>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</si>
  <si>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</si>
  <si>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</si>
  <si>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</si>
  <si>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</si>
  <si>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</si>
  <si>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</si>
  <si>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</si>
  <si>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</si>
  <si>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</si>
  <si>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</si>
  <si>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</si>
  <si>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</si>
  <si>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</si>
  <si>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</si>
  <si>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</si>
  <si>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</si>
  <si>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</si>
  <si>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</si>
  <si>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</si>
  <si>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</si>
  <si>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</si>
  <si>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</si>
  <si>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</si>
  <si>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</si>
  <si>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</si>
  <si>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</si>
  <si>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</si>
  <si>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</si>
  <si>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</si>
  <si>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</si>
  <si>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</si>
  <si>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</si>
  <si>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</si>
  <si>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</si>
  <si>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</si>
  <si>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</si>
  <si>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</si>
  <si>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</si>
  <si>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</si>
  <si>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</si>
  <si>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</si>
  <si>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</si>
  <si>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</si>
  <si>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</si>
  <si>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</si>
  <si>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</si>
  <si>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</si>
  <si>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</si>
  <si>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</si>
  <si>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</si>
  <si>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</si>
  <si>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</si>
  <si>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</si>
  <si>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</si>
  <si>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</si>
  <si>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</si>
  <si>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</si>
  <si>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</si>
  <si>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</si>
  <si>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</si>
  <si>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</si>
  <si>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</si>
  <si>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</si>
  <si>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</si>
  <si>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</si>
  <si>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</si>
  <si>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</si>
  <si>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</si>
  <si>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</si>
  <si>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</si>
  <si>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</si>
  <si>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</si>
  <si>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</si>
  <si>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</si>
  <si>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</si>
  <si>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</si>
  <si>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</si>
  <si>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</si>
  <si>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</si>
  <si>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</si>
  <si>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</si>
  <si>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</si>
  <si>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</si>
  <si>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</si>
  <si>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</si>
  <si>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</si>
  <si>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</si>
  <si>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</si>
  <si>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</si>
  <si>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</si>
  <si>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</si>
  <si>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</si>
  <si>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</si>
  <si>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</si>
  <si>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</si>
  <si>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</si>
  <si>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</si>
  <si>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</si>
  <si>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</si>
  <si>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</si>
  <si>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</si>
  <si>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</si>
  <si>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</si>
  <si>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</si>
  <si>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</si>
  <si>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</si>
  <si>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</si>
  <si>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</si>
  <si>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</si>
  <si>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</si>
  <si>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</si>
  <si>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</si>
  <si>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</si>
  <si>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</si>
  <si>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</si>
  <si>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</si>
  <si>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</si>
  <si>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</si>
  <si>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</si>
  <si>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</si>
  <si>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</si>
  <si>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</si>
  <si>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</si>
  <si>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</si>
  <si>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</si>
  <si>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</si>
  <si>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</si>
  <si>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</si>
  <si>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</si>
  <si>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</si>
  <si>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</si>
  <si>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</si>
  <si>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</si>
  <si>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</si>
  <si>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</si>
  <si>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</si>
  <si>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</si>
  <si>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</si>
  <si>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</si>
  <si>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</si>
  <si>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</si>
  <si>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</si>
  <si>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</si>
  <si>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</si>
  <si>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</si>
  <si>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</si>
  <si>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</si>
  <si>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</si>
  <si>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</si>
  <si>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</si>
  <si>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</si>
  <si>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</si>
  <si>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</si>
  <si>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</si>
  <si>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</si>
  <si>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</si>
  <si>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</si>
  <si>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</si>
  <si>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</si>
  <si>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</si>
  <si>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</si>
  <si>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</si>
  <si>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</si>
  <si>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</si>
  <si>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</si>
  <si>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</si>
  <si>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</si>
  <si>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</si>
  <si>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</si>
  <si>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</si>
  <si>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</si>
  <si>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</si>
  <si>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</si>
  <si>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</si>
  <si>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</si>
  <si>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</si>
  <si>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</si>
  <si>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</si>
  <si>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</si>
  <si>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</si>
  <si>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</si>
  <si>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</si>
  <si>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</si>
  <si>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</si>
  <si>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</si>
  <si>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</si>
  <si>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</si>
  <si>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</si>
  <si>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</si>
  <si>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</si>
  <si>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</si>
  <si>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</si>
  <si>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</si>
  <si>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</si>
  <si>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</si>
  <si>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</si>
  <si>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</si>
  <si>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</si>
  <si>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</si>
  <si>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</si>
  <si>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</si>
  <si>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</si>
  <si>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</si>
  <si>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</si>
  <si>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</si>
  <si>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</si>
  <si>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</si>
  <si>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</si>
  <si>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</si>
  <si>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</si>
  <si>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</si>
  <si>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</si>
  <si>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</si>
  <si>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</si>
  <si>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</si>
  <si>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</si>
  <si>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</si>
  <si>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</si>
  <si>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</si>
  <si>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</si>
  <si>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</si>
  <si>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</si>
  <si>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</si>
  <si>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</si>
  <si>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</si>
  <si>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</si>
  <si>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</si>
  <si>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</si>
  <si>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</si>
  <si>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</si>
  <si>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</si>
  <si>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</si>
  <si>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</si>
  <si>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</si>
  <si>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</si>
  <si>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</si>
  <si>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</si>
  <si>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</si>
  <si>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</si>
  <si>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</si>
  <si>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</si>
  <si>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</si>
  <si>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</si>
  <si>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</si>
  <si>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</si>
  <si>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</si>
  <si>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</si>
  <si>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</si>
  <si>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</si>
  <si>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</si>
  <si>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</si>
  <si>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</si>
  <si>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</si>
  <si>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</si>
  <si>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</si>
  <si>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</si>
  <si>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</si>
  <si>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</si>
  <si>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</si>
  <si>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</si>
  <si>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</si>
  <si>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</si>
  <si>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</si>
  <si>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</si>
  <si>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</si>
  <si>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</si>
  <si>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</si>
  <si>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</si>
  <si>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</si>
  <si>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</si>
  <si>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</si>
  <si>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</si>
  <si>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</si>
  <si>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</si>
  <si>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</si>
  <si>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</si>
  <si>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</si>
  <si>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</si>
  <si>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</si>
  <si>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</si>
  <si>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</si>
  <si>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</si>
  <si>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</si>
  <si>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</si>
  <si>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</si>
  <si>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</si>
  <si>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</si>
  <si>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</si>
  <si>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</si>
  <si>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</si>
  <si>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</si>
  <si>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</si>
  <si>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</si>
  <si>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</si>
  <si>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</si>
  <si>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</si>
  <si>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</si>
  <si>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</si>
  <si>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</si>
  <si>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</si>
  <si>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</si>
  <si>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</si>
  <si>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</si>
  <si>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</si>
  <si>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</si>
  <si>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</si>
  <si>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</si>
  <si>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</si>
  <si>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</si>
  <si>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</si>
  <si>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</si>
  <si>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</si>
  <si>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</si>
  <si>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</si>
  <si>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</si>
  <si>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</si>
  <si>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</si>
  <si>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</si>
  <si>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</si>
  <si>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</si>
  <si>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</si>
  <si>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</si>
  <si>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</si>
  <si>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</si>
  <si>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</si>
  <si>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</si>
  <si>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</si>
  <si>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</si>
  <si>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</si>
  <si>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</si>
  <si>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</si>
  <si>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</si>
  <si>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</si>
  <si>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</si>
  <si>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</si>
  <si>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</si>
  <si>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</si>
  <si>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</si>
  <si>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</si>
  <si>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</si>
  <si>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</si>
  <si>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</si>
  <si>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</si>
  <si>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</si>
  <si>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</si>
  <si>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</si>
  <si>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</si>
  <si>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</si>
  <si>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</si>
  <si>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</si>
  <si>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</si>
  <si>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</si>
  <si>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</si>
  <si>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</si>
  <si>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</si>
  <si>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</si>
  <si>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</si>
  <si>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</si>
  <si>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</si>
  <si>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</si>
  <si>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</si>
  <si>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</si>
  <si>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</si>
  <si>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</si>
  <si>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</si>
  <si>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</si>
  <si>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</si>
  <si>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</si>
  <si>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</si>
  <si>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</si>
  <si>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</si>
  <si>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</si>
  <si>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</si>
  <si>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</si>
  <si>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</si>
  <si>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</si>
  <si>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</si>
  <si>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</si>
  <si>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</si>
  <si>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</si>
  <si>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</si>
  <si>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</si>
  <si>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</si>
  <si>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</si>
  <si>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</si>
  <si>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</si>
  <si>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</si>
  <si>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</si>
  <si>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</si>
  <si>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</si>
  <si>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</si>
  <si>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</si>
  <si>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</si>
  <si>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</si>
  <si>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</si>
  <si>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</si>
  <si>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</si>
  <si>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</si>
  <si>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</si>
  <si>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</si>
  <si>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</si>
  <si>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</si>
  <si>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</si>
  <si>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</si>
  <si>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</si>
  <si>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</si>
  <si>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</si>
  <si>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</si>
  <si>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</si>
  <si>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</si>
  <si>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</si>
  <si>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</si>
  <si>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</si>
  <si>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</si>
  <si>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</si>
  <si>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</si>
  <si>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</si>
  <si>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</si>
  <si>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</si>
  <si>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</si>
  <si>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</si>
  <si>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</si>
  <si>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</si>
  <si>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</si>
  <si>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</si>
  <si>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</si>
  <si>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</si>
  <si>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</si>
  <si>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</si>
  <si>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</si>
  <si>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</si>
  <si>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</si>
  <si>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</si>
  <si>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</si>
  <si>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</si>
  <si>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</si>
  <si>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</si>
  <si>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</si>
  <si>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</si>
  <si>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</si>
  <si>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</si>
  <si>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</si>
  <si>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</si>
  <si>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</si>
  <si>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</si>
  <si>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</si>
  <si>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</si>
  <si>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</si>
  <si>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</si>
  <si>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</si>
  <si>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</si>
  <si>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</si>
  <si>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</si>
  <si>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</si>
  <si>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</si>
  <si>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</si>
  <si>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</si>
  <si>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</si>
  <si>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</si>
  <si>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</si>
  <si>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</si>
  <si>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</si>
  <si>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</si>
  <si>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</si>
  <si>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</si>
  <si>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</si>
  <si>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</si>
  <si>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</si>
  <si>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</si>
  <si>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</si>
  <si>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</si>
  <si>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</si>
  <si>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</si>
  <si>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</si>
  <si>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</si>
  <si>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</si>
  <si>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</si>
  <si>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</si>
  <si>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</si>
  <si>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</si>
  <si>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</si>
  <si>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</si>
  <si>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</si>
  <si>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</si>
  <si>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</si>
  <si>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</si>
  <si>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</si>
  <si>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</si>
  <si>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</si>
  <si>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</si>
  <si>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</si>
  <si>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</si>
  <si>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</si>
  <si>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</si>
  <si>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</si>
  <si>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</si>
  <si>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</si>
  <si>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</si>
  <si>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</si>
  <si>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</si>
  <si>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</si>
  <si>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</si>
  <si>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</si>
  <si>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</si>
  <si>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</si>
  <si>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</si>
  <si>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</si>
  <si>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</si>
  <si>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</si>
  <si>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</si>
  <si>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</si>
  <si>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</si>
  <si>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</si>
  <si>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</si>
  <si>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</si>
  <si>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</si>
  <si>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</si>
  <si>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</si>
  <si>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</si>
  <si>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</si>
  <si>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</si>
  <si>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</si>
  <si>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</si>
  <si>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</si>
  <si>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</si>
  <si>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</si>
  <si>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</si>
  <si>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</si>
  <si>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</si>
  <si>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</si>
  <si>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</si>
  <si>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</si>
  <si>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</si>
  <si>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</si>
  <si>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</si>
  <si>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</si>
  <si>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</si>
  <si>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</si>
  <si>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</si>
  <si>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</si>
  <si>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</si>
  <si>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</si>
  <si>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</si>
  <si>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</si>
  <si>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</si>
  <si>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</si>
  <si>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</si>
  <si>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</si>
  <si>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</si>
  <si>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</si>
  <si>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</si>
  <si>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</si>
  <si>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</si>
  <si>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</si>
  <si>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</si>
  <si>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</si>
  <si>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</si>
  <si>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</si>
  <si>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</si>
  <si>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</si>
  <si>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</si>
  <si>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</si>
  <si>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</si>
  <si>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</si>
  <si>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</si>
  <si>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</si>
  <si>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</si>
  <si>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</si>
  <si>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</si>
  <si>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</si>
  <si>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</si>
  <si>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</si>
  <si>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</si>
  <si>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</si>
  <si>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</si>
  <si>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</si>
  <si>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</si>
  <si>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</si>
  <si>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</si>
  <si>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</si>
  <si>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</si>
  <si>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</si>
  <si>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</si>
  <si>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</si>
  <si>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</si>
  <si>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</si>
  <si>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</si>
  <si>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</si>
  <si>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</si>
  <si>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</si>
  <si>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</si>
  <si>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</si>
  <si>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</si>
  <si>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</si>
  <si>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</si>
  <si>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</si>
  <si>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</si>
  <si>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</si>
  <si>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</si>
  <si>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</si>
  <si>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</si>
  <si>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</si>
  <si>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</si>
  <si>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</si>
  <si>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</si>
  <si>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</si>
  <si>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</si>
  <si>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</si>
  <si>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</si>
  <si>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</si>
  <si>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</si>
  <si>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</si>
  <si>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</si>
  <si>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</si>
  <si>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</si>
  <si>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</si>
  <si>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</si>
  <si>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</si>
  <si>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</si>
  <si>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</si>
  <si>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</si>
  <si>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</si>
  <si>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</si>
  <si>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</si>
  <si>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</si>
  <si>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</si>
  <si>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</si>
  <si>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</si>
  <si>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</si>
  <si>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</si>
  <si>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</si>
  <si>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</si>
  <si>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</si>
  <si>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</si>
  <si>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</si>
  <si>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</si>
  <si>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</si>
  <si>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</si>
  <si>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</si>
  <si>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</si>
  <si>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</si>
  <si>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</si>
  <si>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</si>
  <si>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</si>
  <si>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</si>
  <si>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</si>
  <si>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</si>
  <si>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</si>
  <si>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</si>
  <si>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</si>
  <si>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</si>
  <si>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</si>
  <si>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</si>
  <si>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</si>
  <si>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</si>
  <si>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</si>
  <si>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</si>
  <si>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</si>
  <si>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</si>
  <si>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</si>
  <si>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</si>
  <si>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</si>
  <si>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</si>
  <si>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</si>
  <si>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</si>
  <si>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</si>
  <si>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</si>
  <si>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</si>
  <si>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</si>
  <si>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</si>
  <si>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</si>
  <si>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</si>
  <si>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</si>
  <si>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</si>
  <si>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</si>
  <si>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</si>
  <si>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</si>
  <si>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</si>
  <si>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</si>
  <si>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</si>
  <si>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</si>
  <si>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</si>
  <si>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</si>
  <si>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</si>
  <si>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</si>
  <si>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</si>
  <si>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</si>
  <si>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</si>
  <si>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</si>
  <si>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</si>
  <si>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</si>
  <si>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</si>
  <si>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</si>
  <si>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</si>
  <si>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</si>
  <si>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</si>
  <si>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</si>
  <si>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</si>
  <si>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</si>
  <si>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</si>
  <si>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</si>
  <si>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</si>
  <si>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</si>
  <si>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</si>
  <si>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</si>
  <si>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</si>
  <si>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</si>
  <si>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</si>
  <si>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</si>
  <si>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</si>
  <si>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</si>
  <si>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</si>
  <si>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</si>
  <si>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</si>
  <si>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</si>
  <si>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</si>
  <si>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</si>
  <si>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</si>
  <si>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</si>
  <si>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</si>
  <si>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</si>
  <si>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</si>
  <si>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</si>
  <si>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</si>
  <si>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</si>
  <si>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</si>
  <si>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</si>
  <si>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</si>
  <si>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</si>
  <si>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</si>
  <si>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</si>
  <si>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</si>
  <si>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</si>
  <si>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</si>
  <si>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</si>
  <si>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</si>
  <si>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</si>
  <si>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</si>
  <si>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</si>
  <si>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</si>
  <si>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</si>
  <si>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</si>
  <si>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</si>
  <si>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</si>
  <si>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</si>
  <si>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</si>
  <si>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</si>
  <si>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</si>
  <si>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</si>
  <si>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</si>
  <si>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</si>
  <si>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</si>
  <si>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</si>
  <si>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</si>
  <si>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</si>
  <si>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</si>
  <si>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</si>
  <si>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</si>
  <si>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</si>
  <si>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</si>
  <si>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</si>
  <si>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</si>
  <si>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</si>
  <si>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</si>
  <si>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</si>
  <si>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</si>
  <si>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</si>
  <si>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</si>
  <si>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</si>
  <si>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</si>
  <si>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</si>
  <si>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</si>
  <si>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</si>
  <si>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</si>
  <si>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</si>
  <si>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</si>
  <si>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</si>
  <si>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</si>
  <si>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</si>
  <si>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</si>
  <si>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</si>
  <si>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</si>
  <si>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</si>
  <si>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</si>
  <si>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</si>
  <si>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</si>
  <si>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</si>
  <si>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</si>
  <si>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</si>
  <si>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</si>
  <si>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</si>
  <si>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</si>
  <si>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</si>
  <si>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</si>
  <si>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</si>
  <si>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</si>
  <si>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</si>
  <si>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</si>
  <si>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</si>
  <si>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</si>
  <si>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</si>
  <si>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</si>
  <si>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</si>
  <si>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</si>
  <si>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</si>
  <si>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</si>
  <si>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</si>
  <si>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</si>
  <si>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</si>
  <si>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</si>
  <si>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</si>
  <si>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</si>
  <si>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</si>
  <si>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</si>
  <si>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</si>
  <si>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</si>
  <si>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</si>
  <si>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</si>
  <si>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</si>
  <si>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</si>
  <si>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</si>
  <si>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</si>
  <si>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</si>
  <si>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</si>
  <si>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</si>
  <si>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</si>
  <si>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</si>
  <si>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</si>
  <si>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</si>
  <si>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</si>
  <si>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</si>
  <si>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</si>
  <si>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</si>
  <si>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</si>
  <si>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</si>
  <si>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</si>
  <si>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</si>
  <si>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</si>
  <si>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</si>
  <si>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</si>
  <si>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</si>
  <si>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</si>
  <si>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</si>
  <si>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</si>
  <si>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</si>
  <si>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</si>
  <si>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</si>
  <si>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</si>
  <si>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</si>
  <si>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</si>
  <si>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</si>
  <si>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</si>
  <si>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</si>
  <si>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</si>
  <si>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</si>
  <si>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</si>
  <si>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</si>
  <si>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</si>
  <si>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</si>
  <si>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</si>
  <si>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</si>
  <si>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</si>
  <si>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</si>
  <si>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</si>
  <si>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</si>
  <si>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</si>
  <si>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</si>
  <si>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</si>
  <si>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</si>
  <si>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</si>
  <si>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</si>
  <si>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</si>
  <si>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</si>
  <si>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</si>
  <si>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</si>
  <si>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</si>
  <si>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</si>
  <si>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</si>
  <si>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</si>
  <si>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</si>
  <si>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</si>
  <si>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</si>
  <si>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</si>
  <si>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</si>
  <si>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</si>
  <si>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</si>
  <si>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</si>
  <si>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</si>
  <si>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</si>
  <si>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</si>
  <si>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</si>
  <si>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</si>
  <si>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</si>
  <si>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</si>
  <si>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</si>
  <si>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</si>
  <si>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</si>
  <si>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</si>
  <si>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</si>
  <si>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</si>
  <si>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</si>
  <si>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</si>
  <si>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</si>
  <si>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</si>
  <si>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</si>
  <si>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</si>
  <si>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</si>
  <si>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</si>
  <si>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</si>
  <si>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</si>
  <si>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</si>
  <si>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</si>
  <si>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</si>
  <si>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</si>
  <si>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</si>
  <si>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</si>
  <si>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</si>
  <si>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</si>
  <si>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</si>
  <si>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</si>
  <si>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</si>
  <si>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</si>
  <si>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</si>
  <si>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</si>
  <si>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</si>
  <si>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</si>
  <si>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</si>
  <si>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</si>
  <si>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</si>
  <si>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</si>
  <si>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</si>
  <si>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</si>
  <si>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</si>
  <si>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</si>
  <si>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</si>
  <si>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</si>
  <si>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</si>
  <si>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</si>
  <si>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</si>
  <si>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</si>
  <si>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</si>
  <si>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</si>
  <si>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</si>
  <si>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</si>
  <si>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</si>
  <si>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</si>
  <si>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</si>
  <si>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</si>
  <si>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</si>
  <si>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</si>
  <si>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</si>
  <si>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</si>
  <si>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</si>
  <si>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</si>
  <si>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</si>
  <si>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</si>
  <si>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</si>
  <si>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</si>
  <si>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</si>
  <si>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</si>
  <si>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</si>
  <si>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</si>
  <si>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</si>
  <si>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</si>
  <si>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</si>
  <si>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</si>
  <si>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</si>
  <si>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</si>
  <si>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</si>
  <si>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</si>
  <si>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</si>
  <si>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</si>
  <si>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</si>
  <si>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</si>
  <si>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</si>
  <si>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</si>
  <si>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</si>
  <si>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</si>
  <si>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</si>
  <si>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</si>
  <si>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</si>
  <si>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</si>
  <si>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</si>
  <si>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</si>
  <si>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</si>
  <si>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</si>
  <si>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</si>
  <si>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</si>
  <si>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</si>
  <si>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</si>
  <si>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</si>
  <si>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</si>
  <si>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</si>
  <si>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</si>
  <si>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</si>
  <si>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</si>
  <si>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</si>
  <si>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</si>
  <si>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</si>
  <si>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</si>
  <si>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</si>
  <si>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</si>
  <si>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</si>
  <si>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</si>
  <si>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</si>
  <si>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</si>
  <si>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</si>
  <si>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</si>
  <si>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</si>
  <si>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</si>
  <si>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</si>
  <si>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</si>
  <si>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</si>
  <si>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</si>
  <si>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</si>
  <si>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</si>
  <si>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</si>
  <si>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</si>
  <si>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</si>
  <si>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</si>
  <si>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</si>
  <si>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</si>
  <si>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</si>
  <si>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</si>
  <si>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</si>
  <si>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</si>
  <si>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</si>
  <si>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</si>
  <si>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</si>
  <si>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</si>
  <si>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</si>
  <si>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</si>
  <si>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</si>
  <si>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</si>
  <si>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</si>
  <si>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</si>
  <si>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</si>
  <si>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</si>
  <si>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</si>
  <si>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</si>
  <si>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</si>
  <si>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</si>
  <si>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</si>
  <si>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</si>
  <si>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</si>
  <si>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</si>
  <si>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</si>
  <si>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</si>
  <si>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</si>
  <si>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</si>
  <si>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</si>
  <si>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</si>
  <si>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</si>
  <si>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</si>
  <si>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</si>
  <si>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</si>
  <si>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</si>
  <si>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</si>
  <si>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</si>
  <si>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</si>
  <si>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</si>
  <si>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</si>
  <si>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</si>
  <si>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</si>
  <si>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</si>
  <si>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</si>
  <si>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</si>
  <si>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</si>
  <si>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</si>
  <si>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</si>
  <si>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</si>
  <si>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</si>
  <si>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</si>
  <si>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</si>
  <si>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</si>
  <si>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</si>
  <si>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</si>
  <si>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</si>
  <si>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</si>
  <si>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</si>
  <si>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</si>
  <si>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</si>
  <si>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</si>
  <si>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</si>
  <si>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</si>
  <si>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</si>
  <si>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</si>
  <si>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</si>
  <si>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</si>
  <si>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</si>
  <si>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</si>
  <si>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</si>
  <si>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</si>
  <si>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</si>
  <si>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</si>
  <si>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</si>
  <si>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</si>
  <si>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</si>
  <si>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</si>
  <si>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</si>
  <si>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</si>
  <si>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</si>
  <si>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</si>
  <si>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</si>
  <si>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</si>
  <si>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</si>
  <si>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</si>
  <si>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</si>
  <si>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</si>
  <si>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</si>
  <si>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</si>
  <si>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</si>
  <si>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</si>
  <si>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</si>
  <si>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</si>
  <si>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</si>
  <si>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</si>
  <si>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</si>
  <si>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</si>
  <si>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</si>
  <si>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</si>
  <si>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</si>
  <si>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</si>
  <si>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</si>
  <si>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</si>
  <si>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</si>
  <si>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</si>
  <si>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</si>
  <si>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</si>
  <si>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</si>
  <si>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</si>
  <si>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</si>
  <si>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</si>
  <si>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</si>
  <si>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</si>
  <si>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</si>
  <si>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</si>
  <si>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</si>
  <si>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</si>
  <si>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</si>
  <si>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</si>
  <si>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</si>
  <si>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</si>
  <si>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</si>
  <si>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</si>
  <si>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</si>
  <si>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</si>
  <si>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</si>
  <si>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</si>
  <si>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</si>
  <si>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</si>
  <si>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</si>
  <si>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</si>
  <si>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</si>
  <si>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</si>
  <si>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</si>
  <si>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</si>
  <si>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</si>
  <si>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</si>
  <si>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</si>
  <si>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</si>
  <si>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</si>
  <si>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</si>
  <si>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</si>
  <si>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</si>
  <si>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</si>
  <si>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</si>
  <si>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</si>
  <si>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</si>
  <si>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</si>
  <si>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</si>
  <si>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</si>
  <si>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</si>
  <si>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</si>
  <si>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</si>
  <si>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</si>
  <si>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</si>
  <si>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</si>
  <si>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</si>
  <si>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</si>
  <si>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</si>
  <si>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</si>
  <si>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</si>
  <si>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</si>
  <si>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</si>
  <si>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</si>
  <si>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</si>
  <si>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</si>
  <si>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</si>
  <si>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</si>
  <si>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</si>
  <si>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</si>
  <si>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</si>
  <si>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</si>
  <si>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</si>
  <si>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</si>
  <si>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</si>
  <si>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</si>
  <si>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</si>
  <si>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</si>
  <si>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</si>
  <si>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</si>
  <si>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</si>
  <si>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</si>
  <si>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</si>
  <si>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</si>
  <si>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</si>
  <si>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</si>
  <si>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</si>
  <si>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</si>
  <si>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</si>
  <si>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</si>
  <si>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</si>
  <si>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</si>
  <si>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</si>
  <si>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</si>
  <si>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</si>
  <si>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</si>
  <si>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</si>
  <si>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</si>
  <si>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</si>
  <si>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</si>
  <si>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</si>
  <si>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</si>
  <si>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</si>
  <si>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</si>
  <si>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</si>
  <si>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</si>
  <si>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</si>
  <si>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</si>
  <si>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</si>
  <si>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</si>
  <si>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</si>
  <si>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</si>
  <si>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</si>
  <si>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</si>
  <si>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</si>
  <si>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</si>
  <si>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</si>
  <si>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</si>
  <si>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</si>
  <si>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</si>
  <si>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</si>
  <si>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</si>
  <si>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</si>
  <si>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</si>
  <si>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</si>
  <si>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</si>
  <si>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</si>
  <si>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</si>
  <si>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</si>
  <si>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</si>
  <si>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</si>
  <si>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</si>
  <si>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</si>
  <si>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</si>
  <si>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</si>
  <si>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</si>
  <si>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</si>
  <si>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</si>
  <si>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</si>
  <si>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</si>
  <si>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</si>
  <si>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</si>
  <si>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</si>
  <si>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</si>
  <si>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</si>
  <si>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</si>
  <si>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</si>
  <si>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</si>
  <si>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</si>
  <si>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</si>
  <si>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</si>
  <si>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</si>
  <si>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</si>
  <si>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</si>
  <si>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</si>
  <si>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</si>
  <si>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</si>
  <si>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</si>
  <si>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</si>
  <si>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</si>
  <si>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</si>
  <si>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</si>
  <si>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</si>
  <si>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</si>
  <si>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</si>
  <si>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</si>
  <si>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</si>
  <si>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</si>
  <si>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</si>
  <si>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</si>
  <si>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</si>
  <si>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</si>
  <si>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</si>
  <si>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</si>
  <si>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</si>
  <si>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</si>
  <si>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</si>
  <si>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</si>
  <si>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</si>
  <si>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</si>
  <si>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</si>
  <si>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</si>
  <si>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</si>
  <si>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</si>
  <si>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</si>
  <si>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</si>
  <si>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</si>
  <si>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</si>
  <si>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</si>
  <si>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</si>
  <si>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</si>
  <si>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</si>
  <si>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</si>
  <si>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</si>
  <si>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</si>
  <si>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</si>
  <si>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</si>
  <si>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</si>
  <si>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</si>
  <si>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</si>
  <si>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</si>
  <si>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</si>
  <si>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</si>
  <si>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</si>
  <si>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</si>
  <si>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</si>
  <si>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</si>
  <si>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</si>
  <si>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</si>
  <si>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</si>
  <si>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</si>
  <si>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</si>
  <si>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</si>
  <si>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</si>
  <si>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</si>
  <si>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</si>
  <si>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</si>
  <si>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</si>
  <si>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</si>
  <si>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</si>
  <si>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</si>
  <si>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</si>
  <si>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</si>
  <si>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</si>
  <si>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</si>
  <si>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</si>
  <si>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</si>
  <si>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</si>
  <si>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</si>
  <si>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</si>
  <si>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</si>
  <si>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</si>
  <si>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</si>
  <si>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</si>
  <si>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</si>
  <si>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</si>
  <si>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</si>
  <si>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</si>
  <si>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</si>
  <si>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</si>
  <si>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</si>
  <si>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</si>
  <si>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</si>
  <si>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</si>
  <si>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</si>
  <si>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</si>
  <si>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</si>
  <si>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</si>
  <si>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</si>
  <si>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</si>
  <si>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</si>
  <si>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</si>
  <si>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</si>
  <si>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</si>
  <si>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</si>
  <si>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</si>
  <si>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</si>
  <si>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</si>
  <si>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</si>
  <si>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</si>
  <si>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</si>
  <si>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</si>
  <si>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</si>
  <si>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</si>
  <si>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</si>
  <si>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</si>
  <si>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</si>
  <si>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</si>
  <si>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</si>
  <si>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</si>
  <si>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</si>
  <si>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</si>
  <si>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</si>
  <si>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</si>
  <si>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</si>
  <si>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</si>
  <si>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</si>
  <si>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</si>
  <si>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</si>
  <si>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</si>
  <si>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</si>
  <si>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</si>
  <si>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</si>
  <si>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</si>
  <si>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</si>
  <si>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</si>
  <si>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</si>
  <si>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</si>
  <si>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</si>
  <si>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</si>
  <si>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</si>
  <si>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</si>
  <si>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</si>
  <si>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</si>
  <si>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</si>
  <si>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</si>
  <si>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</si>
  <si>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</si>
  <si>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</si>
  <si>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</si>
  <si>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</si>
  <si>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</si>
  <si>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</si>
  <si>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</si>
  <si>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</si>
  <si>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</si>
  <si>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</si>
  <si>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</si>
  <si>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</si>
  <si>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</si>
  <si>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</si>
  <si>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</si>
  <si>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</si>
  <si>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</si>
  <si>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</si>
  <si>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</si>
  <si>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</si>
  <si>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</si>
  <si>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</si>
  <si>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</si>
  <si>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</si>
  <si>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</si>
  <si>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</si>
  <si>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</si>
  <si>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</si>
  <si>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</si>
  <si>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</si>
  <si>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</si>
  <si>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</si>
  <si>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</si>
  <si>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</si>
  <si>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</si>
  <si>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</si>
  <si>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</si>
  <si>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</si>
  <si>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</si>
  <si>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</si>
  <si>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</si>
  <si>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</si>
  <si>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</si>
  <si>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</si>
  <si>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</si>
  <si>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</si>
  <si>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</si>
  <si>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</si>
  <si>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</si>
  <si>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</si>
  <si>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</si>
  <si>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</si>
  <si>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</si>
  <si>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</si>
  <si>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</si>
  <si>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</si>
  <si>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</si>
  <si>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</si>
  <si>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</si>
  <si>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</si>
  <si>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</si>
  <si>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</si>
  <si>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</si>
  <si>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</si>
  <si>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</si>
  <si>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</si>
  <si>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</si>
  <si>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</si>
  <si>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</si>
  <si>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</si>
  <si>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</si>
  <si>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</si>
  <si>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</si>
  <si>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</si>
  <si>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</si>
  <si>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</si>
  <si>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</si>
  <si>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</si>
  <si>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</si>
  <si>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</si>
  <si>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</si>
  <si>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</si>
  <si>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</si>
  <si>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</si>
  <si>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</si>
  <si>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</si>
  <si>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</si>
  <si>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</si>
  <si>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</si>
  <si>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</si>
  <si>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</si>
  <si>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</si>
  <si>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</si>
  <si>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</si>
  <si>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</si>
  <si>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</si>
  <si>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</si>
  <si>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</si>
  <si>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</si>
  <si>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</si>
  <si>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</si>
  <si>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</si>
  <si>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</si>
  <si>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</si>
  <si>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</si>
  <si>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</si>
  <si>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</si>
  <si>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</si>
  <si>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</si>
  <si>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</si>
  <si>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</si>
  <si>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</si>
  <si>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</si>
  <si>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</si>
  <si>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</si>
  <si>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</si>
  <si>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</si>
  <si>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</si>
  <si>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</si>
  <si>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</si>
  <si>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</si>
  <si>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</si>
  <si>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</si>
  <si>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</si>
  <si>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</si>
  <si>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</si>
  <si>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</si>
  <si>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</si>
  <si>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</si>
  <si>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</si>
  <si>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</si>
  <si>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</si>
  <si>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</si>
  <si>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</si>
  <si>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</si>
  <si>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</si>
  <si>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</si>
  <si>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</si>
  <si>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</si>
  <si>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</si>
  <si>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</si>
  <si>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</si>
  <si>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</si>
  <si>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</si>
  <si>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</si>
  <si>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</si>
  <si>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</si>
  <si>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</si>
  <si>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</si>
  <si>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</si>
  <si>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</si>
  <si>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</si>
  <si>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</si>
  <si>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</si>
  <si>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</si>
  <si>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</si>
  <si>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</si>
  <si>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</si>
  <si>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</si>
  <si>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</si>
  <si>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</si>
  <si>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</si>
  <si>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</si>
  <si>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</si>
  <si>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</si>
  <si>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</si>
  <si>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</si>
  <si>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</si>
  <si>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</si>
  <si>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</si>
  <si>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</si>
  <si>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</si>
  <si>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</si>
  <si>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</si>
  <si>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</si>
  <si>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</si>
  <si>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</si>
  <si>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</si>
  <si>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</si>
  <si>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</si>
  <si>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</si>
  <si>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</si>
  <si>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</si>
  <si>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</si>
  <si>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</si>
  <si>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</si>
  <si>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</si>
  <si>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</si>
  <si>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</si>
  <si>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</si>
  <si>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</si>
  <si>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</si>
  <si>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</si>
  <si>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</si>
  <si>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</si>
  <si>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</si>
  <si>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</si>
  <si>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</si>
  <si>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</si>
  <si>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</si>
  <si>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</si>
  <si>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</si>
  <si>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</si>
  <si>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</si>
  <si>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</si>
  <si>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</si>
  <si>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</si>
  <si>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</si>
  <si>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</si>
  <si>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</si>
  <si>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</si>
  <si>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</si>
  <si>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</si>
  <si>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</si>
  <si>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</si>
  <si>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</si>
  <si>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</si>
  <si>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</si>
  <si>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</si>
  <si>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</si>
  <si>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</si>
  <si>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</si>
  <si>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</si>
  <si>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</si>
  <si>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</si>
  <si>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</si>
  <si>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</si>
  <si>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</si>
  <si>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</si>
  <si>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</si>
  <si>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</si>
  <si>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</si>
  <si>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</si>
  <si>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</si>
  <si>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</si>
  <si>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</si>
  <si>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</si>
  <si>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</si>
  <si>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</si>
  <si>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</si>
  <si>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</si>
  <si>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</si>
  <si>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</si>
  <si>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</si>
  <si>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</si>
  <si>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</si>
  <si>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</si>
  <si>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</si>
  <si>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</si>
  <si>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</si>
  <si>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</si>
  <si>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</si>
  <si>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</si>
  <si>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</si>
  <si>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</si>
  <si>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</si>
  <si>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</si>
  <si>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</si>
  <si>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</si>
  <si>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</si>
  <si>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</si>
  <si>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</si>
  <si>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</si>
  <si>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</si>
  <si>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</si>
  <si>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</si>
  <si>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</si>
  <si>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</si>
  <si>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</si>
  <si>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</si>
  <si>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</si>
  <si>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</si>
  <si>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</si>
  <si>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</si>
  <si>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</si>
  <si>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</si>
  <si>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</si>
  <si>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</si>
  <si>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</si>
  <si>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</si>
  <si>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</si>
  <si>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</si>
  <si>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</si>
  <si>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</si>
  <si>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</si>
  <si>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</si>
  <si>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</si>
  <si>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</si>
  <si>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</si>
  <si>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</si>
  <si>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</si>
  <si>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</si>
  <si>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</si>
  <si>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</si>
  <si>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</si>
  <si>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</si>
  <si>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</si>
  <si>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</si>
  <si>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</si>
  <si>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</si>
  <si>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</si>
  <si>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</si>
  <si>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</si>
  <si>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</si>
  <si>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</si>
  <si>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</si>
  <si>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</si>
  <si>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</si>
  <si>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</si>
  <si>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</si>
  <si>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</si>
  <si>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</si>
  <si>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</si>
  <si>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</si>
  <si>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</si>
  <si>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</si>
  <si>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</si>
  <si>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</si>
  <si>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</si>
  <si>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</si>
  <si>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</si>
  <si>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</si>
  <si>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</si>
  <si>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</si>
  <si>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</si>
  <si>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</si>
  <si>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</si>
  <si>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</si>
  <si>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</si>
  <si>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</si>
  <si>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</si>
  <si>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</si>
  <si>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</si>
  <si>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</si>
  <si>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</si>
  <si>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</si>
  <si>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</si>
  <si>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</si>
  <si>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</si>
  <si>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</si>
  <si>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</si>
  <si>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</si>
  <si>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</si>
  <si>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</si>
  <si>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</si>
  <si>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</si>
  <si>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</si>
  <si>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</si>
  <si>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</si>
  <si>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</si>
  <si>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</si>
  <si>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</si>
  <si>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</si>
  <si>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</si>
  <si>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</si>
  <si>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</si>
  <si>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</si>
  <si>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</si>
  <si>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</si>
  <si>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</si>
  <si>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</si>
  <si>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</si>
  <si>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</si>
  <si>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</si>
  <si>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</si>
  <si>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</si>
  <si>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</si>
  <si>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</si>
  <si>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</si>
  <si>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</si>
  <si>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</si>
  <si>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</si>
  <si>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</si>
  <si>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</si>
  <si>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</si>
  <si>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</si>
  <si>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</si>
  <si>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</si>
  <si>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</si>
  <si>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</si>
  <si>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</si>
  <si>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</si>
  <si>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</si>
  <si>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</si>
  <si>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</si>
  <si>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</si>
  <si>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</si>
  <si>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</si>
  <si>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</si>
  <si>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</si>
  <si>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</si>
  <si>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</si>
  <si>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</si>
  <si>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</si>
  <si>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</si>
  <si>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</si>
  <si>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</si>
  <si>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</si>
  <si>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</si>
  <si>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</si>
  <si>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</si>
  <si>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</si>
  <si>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</si>
  <si>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</si>
  <si>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</si>
  <si>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</si>
  <si>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</si>
  <si>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</si>
  <si>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</si>
  <si>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</si>
  <si>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</si>
  <si>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</si>
  <si>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</si>
  <si>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</si>
  <si>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</si>
  <si>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</si>
  <si>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</si>
  <si>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</si>
  <si>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</si>
  <si>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</si>
  <si>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</si>
  <si>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</si>
  <si>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</si>
  <si>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</si>
  <si>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</si>
  <si>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</si>
  <si>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</si>
  <si>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</si>
  <si>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</si>
  <si>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</si>
  <si>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</si>
  <si>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</si>
  <si>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</si>
  <si>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</si>
  <si>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</si>
  <si>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</si>
  <si>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</si>
  <si>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</si>
  <si>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</si>
  <si>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</si>
  <si>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</si>
  <si>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</si>
  <si>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</si>
  <si>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</si>
  <si>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</si>
  <si>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</si>
  <si>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</si>
  <si>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</si>
  <si>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</si>
  <si>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</si>
  <si>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</si>
  <si>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</si>
  <si>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</si>
  <si>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</si>
  <si>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</si>
  <si>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</si>
  <si>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</si>
  <si>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</si>
  <si>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</si>
  <si>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</si>
  <si>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</si>
  <si>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</si>
  <si>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</si>
  <si>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</si>
  <si>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</si>
  <si>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</si>
  <si>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</si>
  <si>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</si>
  <si>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</si>
  <si>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</si>
  <si>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</si>
  <si>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</si>
  <si>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</si>
  <si>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</si>
  <si>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</si>
  <si>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</si>
  <si>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</si>
  <si>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</si>
  <si>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</si>
  <si>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</si>
  <si>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</si>
  <si>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</si>
  <si>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</si>
  <si>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</si>
  <si>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</si>
  <si>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</si>
  <si>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</si>
  <si>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</si>
  <si>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</si>
  <si>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</si>
  <si>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</si>
  <si>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</si>
  <si>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</si>
  <si>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</si>
  <si>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</si>
  <si>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</si>
  <si>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</si>
  <si>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</si>
  <si>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</si>
  <si>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</si>
  <si>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</si>
  <si>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</si>
  <si>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</si>
  <si>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</si>
  <si>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</si>
  <si>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</si>
  <si>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</si>
  <si>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</si>
  <si>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</si>
  <si>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</si>
  <si>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</si>
  <si>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</si>
  <si>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</si>
  <si>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</si>
  <si>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</si>
  <si>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</si>
  <si>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</si>
  <si>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</si>
  <si>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</si>
  <si>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</si>
  <si>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</si>
  <si>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</si>
  <si>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</si>
  <si>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</si>
  <si>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</si>
  <si>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</si>
  <si>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</si>
  <si>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</si>
  <si>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</si>
  <si>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</si>
  <si>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</si>
  <si>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</si>
  <si>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</si>
  <si>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</si>
  <si>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</si>
  <si>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</si>
  <si>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</si>
  <si>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</si>
  <si>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</si>
  <si>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</si>
  <si>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</si>
  <si>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</si>
  <si>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</si>
  <si>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</si>
  <si>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</si>
  <si>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</si>
  <si>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</si>
  <si>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</si>
  <si>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</si>
  <si>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</si>
  <si>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</si>
  <si>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</si>
  <si>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</si>
  <si>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</si>
  <si>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</si>
  <si>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</si>
  <si>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</si>
  <si>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</si>
  <si>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</si>
  <si>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</si>
  <si>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</si>
  <si>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</si>
  <si>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</si>
  <si>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</si>
  <si>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</si>
  <si>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</si>
  <si>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</si>
  <si>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</si>
  <si>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</si>
  <si>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</si>
  <si>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</si>
  <si>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</si>
  <si>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</si>
  <si>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</si>
  <si>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</si>
  <si>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</si>
  <si>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</si>
  <si>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</si>
  <si>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</si>
  <si>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</si>
  <si>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</si>
  <si>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</si>
  <si>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</si>
  <si>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</si>
  <si>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</si>
  <si>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</si>
  <si>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</si>
  <si>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</si>
  <si>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</si>
  <si>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</si>
  <si>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</si>
  <si>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</si>
  <si>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</si>
  <si>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</si>
  <si>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</si>
  <si>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</si>
  <si>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</si>
  <si>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</si>
  <si>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</si>
  <si>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</si>
  <si>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</si>
  <si>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</si>
  <si>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</si>
  <si>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</si>
  <si>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</si>
  <si>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</si>
  <si>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</si>
  <si>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</si>
  <si>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</si>
  <si>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</si>
  <si>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</si>
  <si>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</si>
  <si>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</si>
  <si>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</si>
  <si>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</si>
  <si>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</si>
  <si>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</si>
  <si>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</si>
  <si>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</si>
  <si>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</si>
  <si>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</si>
  <si>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</si>
  <si>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</si>
  <si>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</si>
  <si>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</si>
  <si>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</si>
  <si>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</si>
  <si>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</si>
  <si>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</si>
  <si>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</si>
  <si>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</si>
  <si>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</si>
  <si>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</si>
  <si>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</si>
  <si>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</si>
  <si>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</si>
  <si>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</si>
  <si>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</si>
  <si>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</si>
  <si>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</si>
  <si>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</si>
  <si>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</si>
  <si>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</si>
  <si>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</si>
  <si>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</si>
  <si>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</si>
  <si>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</si>
  <si>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</si>
  <si>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</si>
  <si>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</si>
  <si>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</si>
  <si>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</si>
  <si>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</si>
  <si>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</si>
  <si>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</si>
  <si>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</si>
  <si>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</si>
  <si>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</si>
  <si>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</si>
  <si>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</si>
  <si>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</si>
  <si>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</si>
  <si>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</si>
  <si>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</si>
  <si>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</si>
  <si>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</si>
  <si>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</si>
  <si>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</si>
  <si>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</si>
  <si>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</si>
  <si>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</si>
  <si>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</si>
  <si>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</si>
  <si>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</si>
  <si>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</si>
  <si>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</si>
  <si>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</si>
  <si>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</si>
  <si>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</si>
  <si>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</si>
  <si>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</si>
  <si>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</si>
  <si>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</si>
  <si>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</si>
  <si>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</si>
  <si>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</si>
  <si>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</si>
  <si>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</si>
  <si>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</si>
  <si>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</si>
  <si>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</si>
  <si>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</si>
  <si>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</si>
  <si>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</si>
  <si>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</si>
  <si>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</si>
  <si>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</si>
  <si>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</si>
  <si>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</si>
  <si>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</si>
  <si>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</si>
  <si>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</si>
  <si>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</si>
  <si>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</si>
  <si>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</si>
  <si>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</si>
  <si>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</si>
  <si>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</si>
  <si>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</si>
  <si>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</si>
  <si>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</si>
  <si>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</si>
  <si>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</si>
  <si>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</si>
  <si>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</si>
  <si>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</si>
  <si>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</si>
  <si>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</si>
  <si>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</si>
  <si>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</si>
  <si>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</si>
  <si>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</si>
  <si>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</si>
  <si>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</si>
  <si>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</si>
  <si>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</si>
  <si>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</si>
  <si>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</si>
  <si>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</si>
  <si>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</si>
  <si>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</si>
  <si>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</si>
  <si>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</si>
  <si>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</si>
  <si>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</si>
  <si>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</si>
  <si>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</si>
  <si>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</si>
  <si>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</si>
  <si>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</si>
  <si>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</si>
  <si>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</si>
  <si>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</si>
  <si>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</si>
  <si>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</si>
  <si>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</si>
  <si>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</si>
  <si>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</si>
  <si>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</si>
  <si>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</si>
  <si>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</si>
  <si>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</si>
  <si>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</si>
  <si>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</si>
  <si>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</si>
  <si>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</si>
  <si>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</si>
  <si>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</si>
  <si>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</si>
  <si>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</si>
  <si>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</si>
  <si>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</si>
  <si>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</si>
  <si>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</si>
  <si>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</si>
  <si>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</si>
  <si>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</si>
  <si>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</si>
  <si>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</si>
  <si>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</si>
  <si>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</si>
  <si>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</si>
  <si>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</si>
  <si>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</si>
  <si>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</si>
  <si>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</si>
  <si>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</si>
  <si>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</si>
  <si>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</si>
  <si>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</si>
  <si>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</si>
  <si>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</si>
  <si>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</si>
  <si>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</si>
  <si>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</si>
  <si>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</si>
  <si>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</si>
  <si>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</si>
  <si>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</si>
  <si>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</si>
  <si>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</si>
  <si>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</si>
  <si>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</si>
  <si>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</si>
  <si>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</si>
  <si>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</si>
  <si>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</si>
  <si>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</si>
  <si>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</si>
  <si>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</si>
  <si>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</si>
  <si>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</si>
  <si>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</si>
  <si>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</si>
  <si>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</si>
  <si>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</si>
  <si>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</si>
  <si>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</si>
  <si>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</si>
  <si>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</si>
  <si>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</si>
  <si>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</si>
  <si>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</si>
  <si>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</si>
  <si>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</si>
  <si>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</si>
  <si>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</si>
  <si>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</si>
  <si>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</si>
  <si>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</si>
  <si>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</si>
  <si>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</si>
  <si>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</si>
  <si>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</si>
  <si>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</si>
  <si>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</si>
  <si>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</si>
  <si>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</si>
  <si>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</si>
  <si>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</si>
  <si>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</si>
  <si>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</si>
  <si>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</si>
  <si>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</si>
  <si>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</si>
  <si>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</si>
  <si>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</si>
  <si>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</si>
  <si>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</si>
  <si>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</si>
  <si>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</si>
  <si>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</si>
  <si>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</si>
  <si>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</si>
  <si>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</si>
  <si>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</si>
  <si>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</si>
  <si>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</si>
  <si>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</si>
  <si>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</si>
  <si>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</si>
  <si>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</si>
  <si>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</si>
  <si>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</si>
  <si>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</si>
  <si>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</si>
  <si>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</si>
  <si>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</si>
  <si>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</si>
  <si>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</si>
  <si>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</si>
  <si>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</si>
  <si>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</si>
  <si>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</si>
  <si>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</si>
  <si>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</si>
  <si>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</si>
  <si>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</si>
  <si>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</si>
  <si>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</si>
  <si>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</si>
  <si>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</si>
  <si>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</si>
  <si>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</si>
  <si>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</si>
  <si>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</si>
  <si>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</si>
  <si>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</si>
  <si>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</si>
  <si>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</si>
  <si>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</si>
  <si>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</si>
  <si>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</si>
  <si>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</si>
  <si>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</si>
  <si>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</si>
  <si>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</si>
  <si>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</si>
  <si>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</si>
  <si>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</si>
  <si>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</si>
  <si>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</si>
  <si>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</si>
  <si>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</si>
  <si>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</si>
  <si>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</si>
  <si>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</si>
  <si>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</si>
  <si>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</si>
  <si>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</si>
  <si>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</si>
  <si>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</si>
  <si>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</si>
  <si>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</si>
  <si>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</si>
  <si>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</si>
  <si>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</si>
  <si>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</si>
  <si>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</si>
  <si>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</si>
  <si>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</si>
  <si>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</si>
  <si>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</si>
  <si>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</si>
  <si>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</si>
  <si>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</si>
  <si>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</si>
  <si>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</si>
  <si>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</si>
  <si>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</si>
  <si>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</si>
  <si>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</si>
  <si>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</si>
  <si>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</si>
  <si>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</si>
  <si>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</si>
  <si>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</si>
  <si>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</si>
  <si>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</si>
  <si>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</si>
  <si>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</si>
  <si>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</si>
  <si>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</si>
  <si>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</si>
  <si>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</si>
  <si>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</si>
  <si>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</si>
  <si>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</si>
  <si>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</si>
  <si>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</si>
  <si>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</si>
  <si>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</si>
  <si>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</si>
  <si>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</si>
  <si>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</si>
  <si>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</si>
  <si>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</si>
  <si>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</si>
  <si>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</si>
  <si>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</si>
  <si>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</si>
  <si>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</si>
  <si>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</si>
  <si>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</si>
  <si>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</si>
  <si>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</si>
  <si>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</si>
  <si>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</si>
  <si>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</si>
  <si>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</si>
  <si>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</si>
  <si>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</si>
  <si>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</si>
  <si>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</si>
  <si>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</si>
  <si>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</si>
  <si>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</si>
  <si>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</si>
  <si>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</si>
  <si>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</si>
  <si>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</si>
  <si>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</si>
  <si>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</si>
  <si>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</si>
  <si>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</si>
  <si>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</si>
  <si>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</si>
  <si>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</si>
  <si>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</si>
  <si>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</si>
  <si>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</si>
  <si>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</si>
  <si>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</si>
  <si>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</si>
  <si>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</si>
  <si>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</si>
  <si>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</si>
  <si>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</si>
  <si>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</si>
  <si>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</si>
  <si>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</si>
  <si>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</si>
  <si>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</si>
  <si>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</si>
  <si>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</si>
  <si>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</si>
  <si>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</si>
  <si>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</si>
  <si>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</si>
  <si>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</si>
  <si>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</si>
  <si>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</si>
  <si>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</si>
  <si>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</si>
  <si>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</si>
  <si>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</si>
  <si>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</si>
  <si>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</si>
  <si>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</si>
  <si>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</si>
  <si>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</si>
  <si>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</si>
  <si>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</si>
  <si>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</si>
  <si>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</si>
  <si>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</si>
  <si>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</si>
  <si>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</si>
  <si>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</si>
  <si>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</si>
  <si>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</si>
  <si>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</si>
  <si>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</si>
  <si>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</si>
  <si>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</si>
  <si>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</si>
  <si>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</si>
  <si>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</si>
  <si>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</si>
  <si>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</si>
  <si>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</si>
  <si>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</si>
  <si>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</si>
  <si>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</si>
  <si>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</si>
  <si>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</si>
  <si>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</si>
  <si>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</si>
  <si>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</si>
  <si>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</si>
  <si>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</si>
  <si>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</si>
  <si>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</si>
  <si>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</si>
  <si>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</si>
  <si>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</si>
  <si>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</si>
  <si>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</si>
  <si>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</si>
  <si>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</si>
  <si>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</si>
  <si>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</si>
  <si>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</si>
  <si>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</si>
  <si>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</si>
  <si>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</si>
  <si>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</si>
  <si>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</si>
  <si>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</si>
  <si>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</si>
  <si>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</si>
  <si>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</si>
  <si>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</si>
  <si>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</si>
  <si>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</si>
  <si>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</si>
  <si>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</si>
  <si>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</si>
  <si>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</si>
  <si>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</si>
  <si>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</si>
  <si>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</si>
  <si>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</si>
  <si>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</si>
  <si>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</si>
  <si>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</si>
  <si>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</si>
  <si>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</si>
  <si>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</si>
  <si>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</si>
  <si>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</si>
  <si>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</si>
  <si>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</si>
  <si>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</si>
  <si>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</si>
  <si>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</si>
  <si>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</si>
  <si>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</si>
  <si>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</si>
  <si>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</si>
  <si>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</si>
  <si>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</si>
  <si>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</si>
  <si>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</si>
  <si>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</si>
  <si>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</si>
  <si>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</si>
  <si>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</si>
  <si>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</si>
  <si>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</si>
  <si>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</si>
  <si>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</si>
  <si>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</si>
  <si>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</si>
  <si>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</si>
  <si>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</si>
  <si>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</si>
  <si>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</si>
  <si>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</si>
  <si>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</si>
  <si>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</si>
  <si>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</si>
  <si>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</si>
  <si>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</si>
  <si>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</si>
  <si>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</si>
  <si>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</si>
  <si>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</si>
  <si>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</si>
  <si>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</si>
  <si>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</si>
  <si>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</si>
  <si>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</si>
  <si>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</si>
  <si>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</si>
  <si>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</si>
  <si>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</si>
  <si>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</si>
  <si>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</si>
  <si>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</si>
  <si>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</si>
  <si>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</si>
  <si>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</si>
  <si>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</si>
  <si>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</si>
  <si>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</si>
  <si>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</si>
  <si>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</si>
  <si>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</si>
  <si>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</si>
  <si>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</si>
  <si>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</si>
  <si>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</si>
  <si>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</si>
  <si>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</si>
  <si>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</si>
  <si>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</si>
  <si>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</si>
  <si>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</si>
  <si>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</si>
  <si>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</si>
  <si>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</si>
  <si>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</si>
  <si>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</si>
  <si>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</si>
  <si>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</si>
  <si>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</si>
  <si>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</si>
  <si>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</si>
  <si>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</si>
  <si>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</si>
  <si>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</si>
  <si>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</si>
  <si>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</si>
  <si>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</si>
  <si>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</si>
  <si>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</si>
  <si>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</si>
  <si>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</si>
  <si>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</si>
  <si>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</si>
  <si>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</si>
  <si>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</si>
  <si>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</si>
  <si>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</si>
  <si>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</si>
  <si>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</si>
  <si>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</si>
  <si>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</si>
  <si>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</si>
  <si>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</si>
  <si>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</si>
  <si>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</si>
  <si>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</si>
  <si>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</si>
  <si>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</si>
  <si>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</si>
  <si>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</si>
  <si>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</si>
  <si>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</si>
  <si>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</si>
  <si>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</si>
  <si>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</si>
  <si>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</si>
  <si>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</si>
  <si>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</si>
  <si>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</si>
  <si>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</si>
  <si>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</si>
  <si>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</si>
  <si>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</si>
  <si>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</si>
  <si>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</si>
  <si>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</si>
  <si>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</si>
  <si>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</si>
  <si>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</si>
  <si>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</si>
  <si>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</si>
  <si>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</si>
  <si>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</si>
  <si>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</si>
  <si>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</si>
  <si>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</si>
  <si>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</si>
  <si>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</si>
  <si>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</si>
  <si>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</si>
  <si>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</si>
  <si>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</si>
  <si>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</si>
  <si>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</si>
  <si>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</si>
  <si>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</si>
  <si>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</si>
  <si>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</si>
  <si>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</si>
  <si>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</si>
  <si>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</si>
  <si>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</si>
  <si>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</si>
  <si>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</si>
  <si>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</si>
  <si>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</si>
  <si>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</si>
  <si>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</si>
  <si>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</si>
  <si>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</si>
  <si>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</si>
  <si>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</si>
  <si>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</si>
  <si>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</si>
  <si>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</si>
  <si>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</si>
  <si>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</si>
  <si>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</si>
  <si>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</si>
  <si>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</si>
  <si>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</si>
  <si>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</si>
  <si>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</si>
  <si>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</si>
  <si>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</si>
  <si>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</si>
  <si>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</si>
  <si>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</si>
  <si>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</si>
  <si>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</si>
  <si>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</si>
  <si>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</si>
  <si>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</si>
  <si>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</si>
  <si>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</si>
  <si>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</si>
  <si>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</si>
  <si>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</si>
  <si>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</si>
  <si>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</si>
  <si>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</si>
  <si>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</si>
  <si>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</si>
  <si>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</si>
  <si>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</si>
  <si>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</si>
  <si>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</si>
  <si>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</si>
  <si>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</si>
  <si>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</si>
  <si>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</si>
  <si>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</si>
  <si>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</si>
  <si>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</si>
  <si>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</si>
  <si>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</si>
  <si>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</si>
  <si>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</si>
  <si>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</si>
  <si>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</si>
  <si>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</si>
  <si>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</si>
  <si>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</si>
  <si>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</si>
  <si>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</si>
  <si>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</si>
  <si>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</si>
  <si>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</si>
  <si>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</si>
  <si>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</si>
  <si>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</si>
  <si>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</si>
  <si>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</si>
  <si>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</si>
  <si>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</si>
  <si>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</si>
  <si>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</si>
  <si>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</si>
  <si>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</si>
  <si>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</si>
  <si>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</si>
  <si>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</si>
  <si>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</si>
  <si>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</si>
  <si>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</si>
  <si>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</si>
  <si>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</si>
  <si>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</si>
  <si>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</si>
  <si>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</si>
  <si>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</si>
  <si>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</si>
  <si>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</si>
  <si>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</si>
  <si>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</si>
  <si>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</si>
  <si>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</si>
  <si>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</si>
  <si>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</si>
  <si>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</si>
  <si>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</si>
  <si>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</si>
  <si>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</si>
  <si>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</si>
  <si>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</si>
  <si>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</si>
  <si>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</si>
  <si>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</si>
  <si>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</si>
  <si>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</si>
  <si>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</si>
  <si>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</si>
  <si>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</si>
  <si>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</si>
  <si>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</si>
  <si>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</si>
  <si>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</si>
  <si>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</si>
  <si>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</si>
  <si>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</si>
  <si>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</si>
  <si>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</si>
  <si>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</si>
  <si>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</si>
  <si>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</si>
  <si>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</si>
  <si>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</si>
  <si>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</si>
  <si>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</si>
  <si>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</si>
  <si>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</si>
  <si>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</si>
  <si>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</si>
  <si>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</si>
  <si>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</si>
  <si>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</si>
  <si>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</si>
  <si>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</si>
  <si>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</si>
  <si>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</si>
  <si>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</si>
  <si>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</si>
  <si>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</si>
  <si>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</si>
  <si>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</si>
  <si>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</si>
  <si>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</si>
  <si>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</si>
  <si>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</si>
  <si>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</si>
  <si>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</si>
  <si>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</si>
  <si>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</si>
  <si>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</si>
  <si>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</si>
  <si>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</si>
  <si>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</si>
  <si>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</si>
  <si>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</si>
  <si>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</si>
  <si>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</si>
  <si>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</si>
  <si>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</si>
  <si>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</si>
  <si>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</si>
  <si>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</si>
  <si>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</si>
  <si>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</si>
  <si>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</si>
  <si>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</si>
  <si>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</si>
  <si>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</si>
  <si>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</si>
  <si>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</si>
  <si>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</si>
  <si>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</si>
  <si>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</si>
  <si>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</si>
  <si>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</si>
  <si>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</si>
  <si>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</si>
  <si>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</si>
  <si>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</si>
  <si>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</si>
  <si>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</si>
  <si>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</si>
  <si>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</si>
  <si>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</si>
  <si>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</si>
  <si>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</si>
  <si>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</si>
  <si>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</si>
  <si>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</si>
  <si>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</si>
  <si>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</si>
  <si>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</si>
  <si>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</si>
  <si>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</si>
  <si>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</si>
  <si>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</si>
  <si>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</si>
  <si>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</si>
  <si>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</si>
  <si>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</si>
  <si>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</si>
  <si>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</si>
  <si>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</si>
  <si>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</si>
  <si>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</si>
  <si>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</si>
  <si>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</si>
  <si>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</si>
  <si>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</si>
  <si>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</si>
  <si>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</si>
  <si>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</si>
  <si>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</si>
  <si>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</si>
  <si>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</si>
  <si>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</si>
  <si>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</si>
  <si>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</si>
  <si>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</si>
  <si>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</si>
  <si>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</si>
  <si>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</si>
  <si>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</si>
  <si>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</si>
  <si>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</si>
  <si>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</si>
  <si>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</si>
  <si>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</si>
  <si>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</si>
  <si>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</si>
  <si>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</si>
  <si>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</si>
  <si>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</si>
  <si>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</si>
  <si>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</si>
  <si>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</si>
  <si>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</si>
  <si>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</si>
  <si>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</si>
  <si>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</si>
  <si>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</si>
  <si>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</si>
  <si>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</si>
  <si>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</si>
  <si>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</si>
  <si>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</si>
  <si>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</si>
  <si>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</si>
  <si>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</si>
  <si>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</si>
  <si>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</si>
  <si>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</si>
  <si>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</si>
  <si>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</si>
  <si>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</si>
  <si>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</si>
  <si>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</si>
  <si>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</si>
  <si>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</si>
  <si>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</si>
  <si>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</si>
  <si>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</si>
  <si>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</si>
  <si>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</si>
  <si>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</si>
  <si>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</si>
  <si>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</si>
  <si>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</si>
  <si>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</si>
  <si>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</si>
  <si>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</si>
  <si>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</si>
  <si>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</si>
  <si>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</si>
  <si>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</si>
  <si>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</si>
  <si>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</si>
  <si>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</si>
  <si>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</si>
  <si>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</si>
  <si>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</si>
  <si>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</si>
  <si>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</si>
  <si>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</si>
  <si>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</si>
  <si>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</si>
  <si>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</si>
  <si>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</si>
  <si>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</si>
  <si>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</si>
  <si>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</si>
  <si>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</si>
  <si>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</si>
  <si>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</si>
  <si>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</si>
  <si>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</si>
  <si>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</si>
  <si>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</si>
  <si>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</si>
  <si>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</si>
  <si>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</si>
  <si>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</si>
  <si>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</si>
  <si>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</si>
  <si>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</si>
  <si>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</si>
  <si>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</si>
  <si>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</si>
  <si>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</si>
  <si>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</si>
  <si>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</si>
  <si>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</si>
  <si>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</si>
  <si>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</si>
  <si>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</si>
  <si>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</si>
  <si>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</si>
  <si>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</si>
  <si>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</si>
  <si>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</si>
  <si>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</si>
  <si>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</si>
  <si>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</si>
  <si>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</si>
  <si>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</si>
  <si>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</si>
  <si>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</si>
  <si>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</si>
  <si>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</si>
  <si>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</si>
  <si>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</si>
  <si>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</si>
  <si>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</si>
  <si>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</si>
  <si>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</si>
  <si>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</si>
  <si>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</si>
  <si>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</si>
  <si>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</si>
  <si>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</si>
  <si>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</si>
  <si>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</si>
  <si>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</si>
  <si>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</si>
  <si>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</si>
  <si>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</si>
  <si>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</si>
  <si>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</si>
  <si>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</si>
  <si>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</si>
  <si>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</si>
  <si>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</si>
  <si>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</si>
  <si>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</si>
  <si>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</si>
  <si>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</si>
  <si>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</si>
  <si>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</si>
  <si>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</si>
  <si>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</si>
  <si>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</si>
  <si>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</si>
  <si>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</si>
  <si>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</si>
  <si>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</si>
  <si>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</si>
  <si>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</si>
  <si>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</si>
  <si>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</si>
  <si>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</si>
  <si>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</si>
  <si>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</si>
  <si>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</si>
  <si>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</si>
  <si>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</si>
  <si>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</si>
  <si>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</si>
  <si>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</si>
  <si>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</si>
  <si>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</si>
  <si>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</si>
  <si>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</si>
  <si>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</si>
  <si>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</si>
  <si>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</si>
  <si>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</si>
  <si>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</si>
  <si>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</si>
  <si>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</si>
  <si>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</si>
  <si>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</si>
  <si>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</si>
  <si>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</si>
  <si>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</si>
  <si>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</si>
  <si>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</si>
  <si>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</si>
  <si>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</si>
  <si>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</si>
  <si>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</si>
  <si>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</si>
  <si>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</si>
  <si>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</si>
  <si>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</si>
  <si>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</si>
  <si>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</si>
  <si>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</si>
  <si>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</si>
  <si>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</si>
  <si>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</si>
  <si>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</si>
  <si>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</si>
  <si>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</si>
  <si>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</si>
  <si>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</si>
  <si>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</si>
  <si>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</si>
  <si>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</si>
  <si>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</si>
  <si>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</si>
  <si>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</si>
  <si>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</si>
  <si>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</si>
  <si>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</si>
  <si>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</si>
  <si>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</si>
  <si>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</si>
  <si>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</si>
  <si>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</si>
  <si>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</si>
  <si>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</si>
  <si>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</si>
  <si>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</si>
  <si>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</si>
  <si>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</si>
  <si>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</si>
  <si>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</si>
  <si>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</si>
  <si>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</si>
  <si>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</si>
  <si>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</si>
  <si>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</si>
  <si>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</si>
  <si>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</si>
  <si>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</si>
  <si>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</si>
  <si>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</si>
  <si>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</si>
  <si>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</si>
  <si>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</si>
  <si>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</si>
  <si>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</si>
  <si>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</si>
  <si>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</si>
  <si>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</si>
  <si>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</si>
  <si>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</si>
  <si>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</si>
  <si>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</si>
  <si>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</si>
  <si>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</si>
  <si>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</si>
  <si>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</si>
  <si>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</si>
  <si>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</si>
  <si>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</si>
  <si>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</si>
  <si>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</si>
  <si>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</si>
  <si>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</si>
  <si>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</si>
  <si>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</si>
  <si>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</si>
  <si>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</si>
  <si>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</si>
  <si>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</si>
  <si>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</si>
  <si>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</si>
  <si>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</si>
  <si>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</si>
  <si>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</si>
  <si>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</si>
  <si>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</si>
  <si>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</si>
  <si>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</si>
  <si>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</si>
  <si>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</si>
  <si>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</si>
  <si>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</si>
  <si>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</si>
  <si>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</si>
  <si>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</si>
  <si>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</si>
  <si>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</si>
  <si>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</si>
  <si>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</si>
  <si>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</si>
  <si>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</si>
  <si>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</si>
  <si>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</si>
  <si>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</si>
  <si>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</si>
  <si>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</si>
  <si>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</si>
  <si>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</si>
  <si>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</si>
  <si>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</si>
  <si>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</si>
  <si>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</si>
  <si>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</si>
  <si>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</si>
  <si>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</si>
  <si>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</si>
  <si>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</si>
  <si>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</si>
  <si>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</si>
  <si>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</si>
  <si>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</si>
  <si>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</si>
  <si>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</si>
  <si>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</si>
  <si>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</si>
  <si>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</si>
  <si>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</si>
  <si>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</si>
  <si>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</si>
  <si>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</si>
  <si>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</si>
  <si>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</si>
  <si>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</si>
  <si>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</si>
  <si>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</si>
  <si>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</si>
  <si>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</si>
  <si>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</si>
  <si>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</si>
  <si>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</si>
  <si>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</si>
  <si>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</si>
  <si>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</si>
  <si>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</si>
  <si>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</si>
  <si>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</si>
  <si>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</si>
  <si>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</si>
  <si>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</si>
  <si>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</si>
  <si>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</si>
  <si>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</si>
  <si>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</si>
  <si>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</si>
  <si>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</si>
  <si>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</si>
  <si>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</si>
  <si>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</si>
  <si>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</si>
  <si>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</si>
  <si>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</si>
  <si>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</si>
  <si>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</si>
  <si>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</si>
  <si>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</si>
  <si>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</si>
  <si>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</si>
  <si>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</si>
  <si>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</si>
  <si>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</si>
  <si>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</si>
  <si>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</si>
  <si>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</si>
  <si>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</si>
  <si>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</si>
  <si>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</si>
  <si>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</si>
  <si>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</si>
  <si>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</si>
  <si>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</si>
  <si>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</si>
  <si>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</si>
  <si>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</si>
  <si>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</si>
  <si>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</si>
  <si>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</si>
  <si>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</si>
  <si>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</si>
  <si>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</si>
  <si>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</si>
  <si>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</si>
  <si>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</si>
  <si>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</si>
  <si>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</si>
  <si>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</si>
  <si>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</si>
  <si>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</si>
  <si>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</si>
  <si>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</si>
  <si>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</si>
  <si>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</si>
  <si>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</si>
  <si>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</si>
  <si>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</si>
  <si>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</si>
  <si>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</si>
  <si>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</si>
  <si>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</si>
  <si>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</si>
  <si>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</si>
  <si>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</si>
  <si>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</si>
  <si>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</si>
  <si>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</si>
  <si>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</si>
  <si>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</si>
  <si>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</si>
  <si>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</si>
  <si>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</si>
  <si>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</si>
  <si>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</si>
  <si>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</si>
  <si>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</si>
  <si>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</si>
  <si>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</si>
  <si>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</si>
  <si>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</si>
  <si>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</si>
  <si>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</si>
  <si>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</si>
  <si>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</si>
  <si>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</si>
  <si>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</si>
  <si>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</si>
  <si>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</si>
  <si>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</si>
  <si>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</si>
  <si>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</si>
  <si>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</si>
  <si>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</si>
  <si>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</si>
  <si>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</si>
  <si>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</si>
  <si>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</si>
  <si>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</si>
  <si>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</si>
  <si>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</si>
  <si>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</si>
  <si>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</si>
  <si>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</si>
  <si>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</si>
  <si>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</si>
  <si>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</si>
  <si>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</si>
  <si>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</si>
  <si>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</si>
  <si>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</si>
  <si>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</si>
  <si>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</si>
  <si>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</si>
  <si>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</si>
  <si>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</si>
  <si>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</si>
  <si>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</si>
  <si>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</si>
  <si>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</si>
  <si>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</si>
  <si>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</si>
  <si>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</si>
  <si>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</si>
  <si>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</si>
  <si>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</si>
  <si>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</si>
  <si>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</si>
  <si>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</si>
  <si>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</si>
  <si>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</si>
  <si>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</si>
  <si>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</si>
  <si>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</si>
  <si>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</si>
  <si>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</si>
  <si>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</si>
  <si>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</si>
  <si>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</si>
  <si>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</si>
  <si>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</si>
  <si>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</si>
  <si>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</si>
  <si>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</si>
  <si>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</si>
  <si>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</si>
  <si>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</si>
  <si>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</si>
  <si>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</si>
  <si>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</si>
  <si>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</si>
  <si>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</si>
  <si>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</si>
  <si>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</si>
  <si>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</si>
  <si>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</si>
  <si>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</si>
  <si>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</si>
  <si>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</si>
  <si>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</si>
  <si>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</si>
  <si>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</si>
  <si>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</si>
  <si>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</si>
  <si>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</si>
  <si>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</si>
  <si>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</si>
  <si>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</si>
  <si>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</si>
  <si>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</si>
  <si>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</si>
  <si>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</si>
  <si>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</si>
  <si>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</si>
  <si>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</si>
  <si>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</si>
  <si>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</si>
  <si>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</si>
  <si>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</si>
  <si>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</si>
  <si>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</si>
  <si>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</si>
  <si>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</si>
  <si>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</si>
  <si>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</si>
  <si>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</si>
  <si>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</si>
  <si>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</si>
  <si>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</si>
  <si>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</si>
  <si>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</si>
  <si>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</si>
  <si>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</si>
  <si>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</si>
  <si>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</si>
  <si>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</si>
  <si>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</si>
  <si>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</si>
  <si>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</si>
  <si>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</si>
  <si>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</si>
  <si>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</si>
  <si>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</si>
  <si>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</si>
  <si>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</si>
  <si>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</si>
  <si>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</si>
  <si>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</si>
  <si>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</si>
  <si>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</si>
  <si>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</si>
  <si>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</si>
  <si>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</si>
  <si>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</si>
  <si>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</si>
  <si>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</si>
  <si>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</si>
  <si>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</si>
  <si>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</si>
  <si>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</si>
  <si>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</si>
  <si>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</si>
  <si>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</si>
  <si>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</si>
  <si>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</si>
  <si>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</si>
  <si>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</si>
  <si>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</si>
  <si>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</si>
  <si>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</si>
  <si>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</si>
  <si>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</si>
  <si>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</si>
  <si>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</si>
  <si>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</si>
  <si>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</si>
  <si>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</si>
  <si>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</si>
  <si>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</si>
  <si>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</si>
  <si>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</si>
  <si>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</si>
  <si>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</si>
  <si>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</si>
  <si>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</si>
  <si>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</si>
  <si>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</si>
  <si>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</si>
  <si>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</si>
  <si>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</si>
  <si>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</si>
  <si>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</si>
  <si>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</si>
  <si>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</si>
  <si>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</si>
  <si>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</si>
  <si>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</si>
  <si>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</si>
  <si>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</si>
  <si>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</si>
  <si>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</si>
  <si>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</si>
  <si>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</si>
  <si>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</si>
  <si>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</si>
  <si>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</si>
  <si>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</si>
  <si>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</si>
  <si>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</si>
  <si>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</si>
  <si>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</si>
  <si>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</si>
  <si>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</si>
  <si>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</si>
  <si>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</si>
  <si>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</si>
  <si>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</si>
  <si>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</si>
  <si>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</si>
  <si>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</si>
  <si>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</si>
  <si>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</si>
  <si>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</si>
  <si>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</si>
  <si>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</si>
  <si>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</si>
  <si>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</si>
  <si>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</si>
  <si>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</si>
  <si>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</si>
  <si>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</si>
  <si>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</si>
  <si>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</si>
  <si>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</si>
  <si>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</si>
  <si>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</si>
  <si>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</si>
  <si>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</si>
  <si>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</si>
  <si>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</si>
  <si>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</si>
  <si>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</si>
  <si>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</si>
  <si>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</si>
  <si>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</si>
  <si>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</si>
  <si>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</si>
  <si>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</si>
  <si>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</si>
  <si>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</si>
  <si>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</si>
  <si>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</si>
  <si>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</si>
  <si>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</si>
  <si>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</si>
  <si>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</si>
  <si>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</si>
  <si>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</si>
  <si>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</si>
  <si>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</si>
  <si>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</si>
  <si>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</si>
  <si>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</si>
  <si>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</si>
  <si>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</si>
  <si>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</si>
  <si>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</si>
  <si>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</si>
  <si>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</si>
  <si>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</si>
  <si>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</si>
  <si>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</si>
  <si>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</si>
  <si>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</si>
  <si>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</si>
  <si>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</si>
  <si>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</si>
  <si>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</si>
  <si>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</si>
  <si>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</si>
  <si>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</si>
  <si>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</si>
  <si>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</si>
  <si>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</si>
  <si>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</si>
  <si>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</si>
  <si>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</si>
  <si>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</si>
  <si>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</si>
  <si>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</si>
  <si>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</si>
  <si>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</si>
  <si>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</si>
  <si>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</si>
  <si>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</si>
  <si>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</si>
  <si>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</si>
  <si>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</si>
  <si>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</si>
  <si>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</si>
  <si>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</si>
  <si>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</si>
  <si>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</si>
  <si>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</si>
  <si>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</si>
  <si>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</si>
  <si>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</si>
  <si>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</si>
  <si>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</si>
  <si>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</si>
  <si>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</si>
  <si>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</si>
  <si>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</si>
  <si>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</si>
  <si>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</si>
  <si>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</si>
  <si>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</si>
  <si>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</si>
  <si>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</si>
  <si>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</si>
  <si>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</si>
  <si>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</si>
  <si>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</si>
  <si>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</si>
  <si>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</si>
  <si>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</si>
  <si>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</si>
  <si>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</si>
  <si>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</si>
  <si>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</si>
  <si>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</si>
  <si>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</si>
  <si>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</si>
  <si>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</si>
  <si>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</si>
  <si>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</si>
  <si>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</si>
  <si>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</si>
  <si>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</si>
  <si>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</si>
  <si>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</si>
  <si>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</si>
  <si>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</si>
  <si>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</si>
  <si>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</si>
  <si>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</si>
  <si>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</si>
  <si>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</si>
  <si>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</si>
  <si>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</si>
  <si>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</si>
  <si>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</si>
  <si>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</si>
  <si>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</si>
  <si>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</si>
  <si>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</si>
  <si>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</si>
  <si>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</si>
  <si>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</si>
  <si>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</si>
  <si>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</si>
  <si>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</si>
  <si>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</si>
  <si>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</si>
  <si>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</si>
  <si>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</si>
  <si>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</si>
  <si>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</si>
  <si>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</si>
  <si>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</si>
  <si>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</si>
  <si>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</si>
  <si>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</si>
  <si>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</si>
  <si>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</si>
  <si>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</si>
  <si>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</si>
  <si>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</si>
  <si>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</si>
  <si>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</si>
  <si>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</si>
  <si>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</si>
  <si>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</si>
  <si>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</si>
  <si>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</si>
  <si>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</si>
  <si>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</si>
  <si>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</si>
  <si>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</si>
  <si>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</si>
  <si>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</si>
  <si>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</si>
  <si>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</si>
  <si>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</si>
  <si>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</si>
  <si>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</si>
  <si>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</si>
  <si>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</si>
  <si>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</si>
  <si>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</si>
  <si>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</si>
  <si>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</si>
  <si>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</si>
  <si>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</si>
  <si>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</si>
  <si>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</si>
  <si>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</si>
  <si>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</si>
  <si>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</si>
  <si>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</si>
  <si>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</si>
  <si>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</si>
  <si>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</si>
  <si>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</si>
  <si>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</si>
  <si>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</si>
  <si>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</si>
  <si>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</si>
  <si>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</si>
  <si>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</si>
  <si>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</si>
  <si>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</si>
  <si>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</si>
  <si>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</si>
  <si>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</si>
  <si>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</si>
  <si>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</si>
  <si>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</si>
  <si>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</si>
  <si>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</si>
  <si>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</si>
  <si>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</si>
  <si>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</si>
  <si>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</si>
  <si>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</si>
  <si>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</si>
  <si>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</si>
  <si>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</si>
  <si>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</si>
  <si>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</si>
  <si>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</si>
  <si>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</si>
  <si>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</si>
  <si>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</si>
  <si>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</si>
  <si>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</si>
  <si>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</si>
  <si>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</si>
  <si>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</si>
  <si>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</si>
  <si>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</si>
  <si>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</si>
  <si>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</si>
  <si>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</si>
  <si>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</si>
  <si>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</si>
  <si>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</si>
  <si>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</si>
  <si>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</si>
  <si>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</si>
  <si>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</si>
  <si>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</si>
  <si>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</si>
  <si>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</si>
  <si>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</si>
  <si>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</si>
  <si>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</si>
  <si>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</si>
  <si>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</si>
  <si>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</si>
  <si>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</si>
  <si>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</si>
  <si>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</si>
  <si>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</si>
  <si>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</si>
  <si>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</si>
  <si>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</si>
  <si>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</si>
  <si>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</si>
  <si>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</si>
  <si>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</si>
  <si>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</si>
  <si>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</si>
  <si>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</si>
  <si>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</si>
  <si>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</si>
  <si>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</si>
  <si>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</si>
  <si>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</si>
  <si>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</si>
  <si>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</si>
  <si>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</si>
  <si>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</si>
  <si>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</si>
  <si>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</si>
  <si>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</si>
  <si>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</si>
  <si>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</si>
  <si>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</si>
  <si>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</si>
  <si>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</si>
  <si>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</si>
  <si>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</si>
  <si>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</si>
  <si>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</si>
  <si>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</si>
  <si>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</si>
  <si>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</si>
  <si>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</si>
  <si>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</si>
  <si>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</si>
  <si>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</si>
  <si>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</si>
  <si>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</si>
  <si>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</si>
  <si>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</si>
  <si>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</si>
  <si>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</si>
  <si>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</si>
  <si>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</si>
  <si>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</si>
  <si>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</si>
  <si>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</si>
  <si>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</si>
  <si>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</si>
  <si>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</si>
  <si>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</si>
  <si>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</si>
  <si>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</si>
  <si>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</si>
  <si>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</si>
  <si>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</si>
  <si>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</si>
  <si>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</si>
  <si>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</si>
  <si>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</si>
  <si>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</si>
  <si>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</si>
  <si>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</si>
  <si>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</si>
  <si>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</si>
  <si>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</si>
  <si>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</si>
  <si>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</si>
  <si>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</si>
  <si>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</si>
  <si>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</si>
  <si>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</si>
  <si>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</si>
  <si>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</si>
  <si>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</si>
  <si>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</si>
  <si>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</si>
  <si>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</si>
  <si>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</si>
  <si>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</si>
  <si>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</si>
  <si>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</si>
  <si>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</si>
  <si>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</si>
  <si>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</si>
  <si>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</si>
  <si>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</si>
  <si>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</si>
  <si>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</si>
  <si>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</si>
  <si>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</si>
  <si>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</si>
  <si>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</si>
  <si>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</si>
  <si>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</si>
  <si>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</si>
  <si>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</si>
  <si>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</si>
  <si>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</si>
  <si>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</si>
  <si>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</si>
  <si>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</si>
  <si>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</si>
  <si>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</si>
  <si>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</si>
  <si>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</si>
  <si>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</si>
  <si>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</si>
  <si>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</si>
  <si>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</si>
  <si>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</si>
  <si>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</si>
  <si>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</si>
  <si>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</si>
  <si>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</si>
  <si>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</si>
  <si>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</si>
  <si>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</si>
  <si>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</si>
  <si>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</si>
  <si>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</si>
  <si>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</si>
  <si>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</si>
  <si>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</si>
  <si>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</si>
  <si>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</si>
  <si>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</si>
  <si>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</si>
  <si>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</si>
  <si>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</si>
  <si>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</si>
  <si>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</si>
  <si>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</si>
  <si>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</si>
  <si>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</si>
  <si>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</si>
  <si>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</si>
  <si>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</si>
  <si>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</si>
  <si>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</si>
  <si>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</si>
  <si>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</si>
  <si>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</si>
  <si>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</si>
  <si>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</si>
  <si>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</si>
  <si>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</si>
  <si>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</si>
  <si>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</si>
  <si>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</si>
  <si>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</si>
  <si>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</si>
  <si>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</si>
  <si>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</si>
  <si>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</si>
  <si>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</si>
  <si>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</si>
  <si>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</si>
  <si>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</si>
  <si>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</si>
  <si>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</si>
  <si>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</si>
  <si>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</si>
  <si>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</si>
  <si>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</si>
  <si>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</si>
  <si>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</si>
  <si>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</si>
  <si>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</si>
  <si>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</si>
  <si>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</si>
  <si>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</si>
  <si>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</si>
  <si>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</si>
  <si>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</si>
  <si>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</si>
  <si>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</si>
  <si>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</si>
  <si>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</si>
  <si>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</si>
  <si>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</si>
  <si>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</si>
  <si>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</si>
  <si>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</si>
  <si>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</si>
  <si>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</si>
  <si>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</si>
  <si>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</si>
  <si>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</si>
  <si>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</si>
  <si>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</si>
  <si>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</si>
  <si>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</si>
  <si>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</si>
  <si>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</si>
  <si>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</si>
  <si>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</si>
  <si>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</si>
  <si>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</si>
  <si>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</si>
  <si>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</si>
  <si>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</si>
  <si>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</si>
  <si>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</si>
  <si>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</si>
  <si>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</si>
  <si>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</si>
  <si>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</si>
  <si>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</si>
  <si>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</si>
  <si>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</si>
  <si>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</si>
  <si>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</si>
  <si>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</si>
  <si>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</si>
  <si>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</si>
  <si>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</si>
  <si>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</si>
  <si>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</si>
  <si>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</si>
  <si>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</si>
  <si>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</si>
  <si>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</si>
  <si>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</si>
  <si>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</si>
  <si>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</si>
  <si>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</si>
  <si>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</si>
  <si>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</si>
  <si>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</si>
  <si>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</si>
  <si>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</si>
  <si>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</si>
  <si>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</si>
  <si>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</si>
  <si>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</si>
  <si>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</si>
  <si>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</si>
  <si>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</si>
  <si>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</si>
  <si>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</si>
  <si>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</si>
  <si>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</si>
  <si>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</si>
  <si>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</si>
  <si>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</si>
  <si>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</si>
  <si>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</si>
  <si>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</si>
  <si>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</si>
  <si>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</si>
  <si>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</si>
  <si>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</si>
  <si>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</si>
  <si>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</si>
  <si>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</si>
  <si>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</si>
  <si>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</si>
  <si>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</si>
  <si>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</si>
  <si>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</si>
  <si>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</si>
  <si>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</si>
  <si>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</si>
  <si>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</si>
  <si>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</si>
  <si>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</si>
  <si>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</si>
  <si>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</si>
  <si>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</si>
  <si>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</si>
  <si>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</si>
  <si>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</si>
  <si>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</si>
  <si>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</si>
  <si>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</si>
  <si>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</si>
  <si>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</si>
  <si>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</si>
  <si>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</si>
  <si>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</si>
  <si>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</si>
  <si>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</si>
  <si>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</si>
  <si>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</si>
  <si>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</si>
  <si>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</si>
  <si>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</si>
  <si>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</si>
  <si>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</si>
  <si>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</si>
  <si>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</si>
  <si>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</si>
  <si>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</si>
  <si>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</si>
  <si>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</si>
  <si>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</si>
  <si>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</si>
  <si>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</si>
  <si>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</si>
  <si>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</si>
  <si>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</si>
  <si>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</si>
  <si>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</si>
  <si>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</si>
  <si>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</si>
  <si>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</si>
  <si>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</si>
  <si>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</si>
  <si>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</si>
  <si>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</si>
  <si>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</si>
  <si>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</si>
  <si>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</si>
  <si>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</si>
  <si>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</si>
  <si>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</si>
  <si>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</si>
  <si>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</si>
  <si>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</si>
  <si>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</si>
  <si>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</si>
  <si>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</si>
  <si>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</si>
  <si>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</si>
  <si>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</si>
  <si>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</si>
  <si>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</si>
  <si>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</si>
  <si>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</si>
  <si>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</si>
  <si>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</si>
  <si>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</si>
  <si>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</si>
  <si>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</si>
  <si>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</si>
  <si>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</si>
  <si>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</si>
  <si>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</si>
  <si>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</si>
  <si>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</si>
  <si>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</si>
  <si>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</si>
  <si>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</si>
  <si>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</si>
  <si>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</si>
  <si>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</si>
  <si>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</si>
  <si>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</si>
  <si>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</si>
  <si>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</si>
  <si>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</si>
  <si>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</si>
  <si>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</si>
  <si>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</si>
  <si>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</si>
  <si>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</si>
  <si>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</si>
  <si>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</si>
  <si>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</si>
  <si>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</si>
  <si>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</si>
  <si>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</si>
  <si>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</si>
  <si>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</si>
  <si>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</si>
  <si>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</si>
  <si>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</si>
  <si>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</si>
  <si>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</si>
  <si>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</si>
  <si>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</si>
  <si>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</si>
  <si>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</si>
  <si>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</si>
  <si>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</si>
  <si>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</si>
  <si>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</si>
  <si>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</si>
  <si>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</si>
  <si>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</si>
  <si>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</si>
  <si>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</si>
  <si>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</si>
  <si>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</si>
  <si>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</si>
  <si>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</si>
  <si>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</si>
  <si>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</si>
  <si>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</si>
  <si>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</si>
  <si>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</si>
  <si>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</si>
  <si>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</si>
  <si>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</si>
  <si>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</si>
  <si>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</si>
  <si>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</si>
  <si>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</si>
  <si>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</si>
  <si>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</si>
  <si>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</si>
  <si>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</si>
  <si>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</si>
  <si>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</si>
  <si>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</si>
  <si>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</si>
  <si>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</si>
  <si>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</si>
  <si>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</si>
  <si>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</si>
  <si>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</si>
  <si>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</si>
  <si>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</si>
  <si>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</si>
  <si>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</si>
  <si>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</si>
  <si>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</si>
  <si>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</si>
  <si>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</si>
  <si>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</si>
  <si>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</si>
  <si>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</si>
  <si>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</si>
  <si>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</si>
  <si>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</si>
  <si>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</si>
  <si>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</si>
  <si>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</si>
  <si>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</si>
  <si>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</si>
  <si>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</si>
  <si>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</si>
  <si>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</si>
  <si>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</si>
  <si>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</si>
  <si>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</si>
  <si>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</si>
  <si>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</si>
  <si>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</si>
  <si>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</si>
  <si>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</si>
  <si>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</si>
  <si>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</si>
  <si>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</si>
  <si>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</si>
  <si>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</si>
  <si>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</si>
  <si>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</si>
  <si>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</si>
  <si>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</si>
  <si>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</si>
  <si>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</si>
  <si>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</si>
  <si>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</si>
  <si>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</si>
  <si>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</si>
  <si>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</si>
  <si>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</si>
  <si>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</si>
  <si>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</si>
  <si>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</si>
  <si>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</si>
  <si>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</si>
  <si>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</si>
  <si>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</si>
  <si>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</si>
  <si>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</si>
  <si>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</si>
  <si>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</si>
  <si>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</si>
  <si>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</si>
  <si>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</si>
  <si>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</si>
  <si>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</si>
  <si>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</si>
  <si>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</si>
  <si>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</si>
  <si>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</si>
  <si>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</si>
  <si>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</si>
  <si>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</si>
  <si>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</si>
  <si>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</si>
  <si>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</si>
  <si>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</si>
  <si>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</si>
  <si>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</si>
  <si>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</si>
  <si>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</si>
  <si>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</si>
  <si>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</si>
  <si>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</si>
  <si>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</si>
  <si>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</si>
  <si>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</si>
  <si>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</si>
  <si>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</si>
  <si>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</si>
  <si>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</si>
  <si>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</si>
  <si>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</si>
  <si>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</si>
  <si>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</si>
  <si>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</si>
  <si>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</si>
  <si>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</si>
  <si>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</si>
  <si>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</si>
  <si>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</si>
  <si>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</si>
  <si>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</si>
  <si>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</si>
  <si>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</si>
  <si>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</si>
  <si>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</si>
  <si>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</si>
  <si>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</si>
  <si>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</si>
  <si>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</si>
  <si>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</si>
  <si>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</si>
  <si>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</si>
  <si>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</si>
  <si>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</si>
  <si>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</si>
  <si>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</si>
  <si>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</si>
  <si>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</si>
  <si>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</si>
  <si>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</si>
  <si>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</si>
  <si>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</si>
  <si>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</si>
  <si>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</si>
  <si>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</si>
  <si>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</si>
  <si>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</si>
  <si>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</si>
  <si>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</si>
  <si>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</si>
  <si>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</si>
  <si>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</si>
  <si>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</si>
  <si>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</si>
  <si>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</si>
  <si>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</si>
  <si>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</si>
  <si>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</si>
  <si>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</si>
  <si>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</si>
  <si>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</si>
  <si>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</si>
  <si>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</si>
  <si>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</si>
  <si>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</si>
  <si>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</si>
  <si>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</si>
  <si>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</si>
  <si>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</si>
  <si>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</si>
  <si>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</si>
  <si>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</si>
  <si>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</si>
  <si>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</si>
  <si>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</si>
  <si>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</si>
  <si>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</si>
  <si>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</si>
  <si>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</si>
  <si>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</si>
  <si>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</si>
  <si>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</si>
  <si>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</si>
  <si>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</si>
  <si>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</si>
  <si>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</si>
  <si>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</si>
  <si>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</si>
  <si>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</si>
  <si>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</si>
  <si>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</si>
  <si>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</si>
  <si>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</si>
  <si>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</si>
  <si>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</si>
  <si>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</si>
  <si>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</si>
  <si>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</si>
  <si>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</si>
  <si>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</si>
  <si>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</si>
  <si>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</si>
  <si>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</si>
  <si>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</si>
  <si>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</si>
  <si>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</si>
  <si>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</si>
  <si>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</si>
  <si>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</si>
  <si>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</si>
  <si>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</si>
  <si>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</si>
  <si>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</si>
  <si>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</si>
  <si>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</si>
  <si>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</si>
  <si>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</si>
  <si>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</si>
  <si>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</si>
  <si>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</si>
  <si>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</si>
  <si>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</si>
  <si>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</si>
  <si>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</si>
  <si>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</si>
  <si>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</si>
  <si>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</si>
  <si>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</si>
  <si>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</si>
  <si>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</si>
  <si>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</si>
  <si>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</si>
  <si>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</si>
  <si>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</si>
  <si>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</si>
  <si>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</si>
  <si>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</si>
  <si>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</si>
  <si>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</si>
  <si>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</si>
  <si>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</si>
  <si>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</si>
  <si>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</si>
  <si>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</si>
  <si>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</si>
  <si>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</si>
  <si>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</si>
  <si>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</si>
  <si>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</si>
  <si>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</si>
  <si>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</si>
  <si>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</si>
  <si>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</si>
  <si>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</si>
  <si>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</si>
  <si>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</si>
  <si>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</si>
  <si>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</si>
  <si>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</si>
  <si>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</si>
  <si>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</si>
  <si>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</si>
  <si>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</si>
  <si>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</si>
  <si>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</si>
  <si>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</si>
  <si>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</si>
  <si>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</si>
  <si>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</si>
  <si>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</si>
  <si>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</si>
  <si>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</si>
  <si>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</si>
  <si>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</si>
  <si>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</si>
  <si>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</si>
  <si>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</si>
  <si>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</si>
  <si>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</si>
  <si>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</si>
  <si>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</si>
  <si>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</si>
  <si>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</si>
  <si>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</si>
  <si>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</si>
  <si>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</si>
  <si>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</si>
  <si>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</si>
  <si>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</si>
  <si>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</si>
  <si>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</si>
  <si>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</si>
  <si>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</si>
  <si>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</si>
  <si>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</si>
  <si>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</si>
  <si>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</si>
  <si>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</si>
  <si>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</si>
  <si>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</si>
  <si>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</si>
  <si>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</si>
  <si>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</si>
  <si>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</si>
  <si>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</si>
  <si>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</si>
  <si>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</si>
  <si>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</si>
  <si>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</si>
  <si>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</si>
  <si>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</si>
  <si>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</si>
  <si>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</si>
  <si>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</si>
  <si>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</si>
  <si>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</si>
  <si>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</si>
  <si>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</si>
  <si>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</si>
  <si>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</si>
  <si>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</si>
  <si>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</si>
  <si>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</si>
  <si>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</si>
  <si>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</si>
  <si>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</si>
  <si>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</si>
  <si>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</si>
  <si>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</si>
  <si>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</si>
  <si>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</si>
  <si>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</si>
  <si>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</si>
  <si>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</si>
  <si>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</si>
  <si>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</si>
  <si>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</si>
  <si>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</si>
  <si>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</si>
  <si>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</si>
  <si>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</si>
  <si>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</si>
  <si>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</si>
  <si>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</si>
  <si>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</si>
  <si>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</si>
  <si>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</si>
  <si>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</si>
  <si>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</si>
  <si>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</si>
  <si>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</si>
  <si>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</si>
  <si>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</si>
  <si>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</si>
  <si>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</si>
  <si>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</si>
  <si>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</si>
  <si>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</si>
  <si>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</si>
  <si>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</si>
  <si>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</si>
  <si>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</si>
  <si>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</si>
  <si>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</si>
  <si>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</si>
  <si>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</si>
  <si>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</si>
  <si>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</si>
  <si>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</si>
  <si>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</si>
  <si>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</si>
  <si>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</si>
  <si>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</si>
  <si>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</si>
  <si>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</si>
  <si>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</si>
  <si>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</si>
  <si>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</si>
  <si>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</si>
  <si>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</si>
  <si>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</si>
  <si>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</si>
  <si>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</si>
  <si>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</si>
  <si>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</si>
  <si>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</si>
  <si>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</si>
  <si>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</si>
  <si>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</si>
  <si>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</si>
  <si>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</si>
  <si>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</si>
  <si>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</si>
  <si>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</si>
  <si>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</si>
  <si>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</si>
  <si>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</si>
  <si>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</si>
  <si>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</si>
  <si>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</si>
  <si>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</si>
  <si>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</si>
  <si>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</si>
  <si>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</si>
  <si>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</si>
  <si>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</si>
  <si>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</si>
  <si>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</si>
  <si>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</si>
  <si>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</si>
  <si>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</si>
  <si>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</si>
  <si>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</si>
  <si>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</si>
  <si>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</si>
  <si>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</si>
  <si>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</si>
  <si>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</si>
  <si>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</si>
  <si>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</si>
  <si>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</si>
  <si>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</si>
  <si>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</si>
  <si>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</si>
  <si>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</si>
  <si>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</si>
  <si>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</si>
  <si>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</si>
  <si>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</si>
  <si>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</si>
  <si>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</si>
  <si>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</si>
  <si>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</si>
  <si>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</si>
  <si>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</si>
  <si>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</si>
  <si>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</si>
  <si>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</si>
  <si>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</si>
  <si>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</si>
  <si>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</si>
  <si>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</si>
  <si>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</si>
  <si>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</si>
  <si>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</si>
  <si>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</si>
  <si>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</si>
  <si>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</si>
  <si>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</si>
  <si>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</si>
  <si>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</si>
  <si>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</si>
  <si>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</si>
  <si>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</si>
  <si>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</si>
  <si>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</si>
  <si>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</si>
  <si>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</si>
  <si>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</si>
  <si>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</si>
  <si>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</si>
  <si>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</si>
  <si>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</si>
  <si>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</si>
  <si>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</si>
  <si>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</si>
  <si>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</si>
  <si>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</si>
  <si>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</si>
  <si>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</si>
  <si>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</si>
  <si>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</si>
  <si>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</si>
  <si>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</si>
  <si>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</si>
  <si>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</si>
  <si>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</si>
  <si>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</si>
  <si>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</si>
  <si>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</si>
  <si>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</si>
  <si>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</si>
  <si>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</si>
  <si>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</si>
  <si>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</si>
  <si>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</si>
  <si>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</si>
  <si>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</si>
  <si>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</si>
  <si>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</si>
  <si>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</si>
  <si>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</si>
  <si>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</si>
  <si>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</si>
  <si>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</si>
  <si>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</si>
  <si>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</si>
  <si>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</si>
  <si>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</si>
  <si>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</si>
  <si>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</si>
  <si>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</si>
  <si>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</si>
  <si>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</si>
  <si>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</si>
  <si>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</si>
  <si>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</si>
  <si>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</si>
  <si>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</si>
  <si>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</si>
  <si>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</si>
  <si>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</si>
  <si>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</si>
  <si>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</si>
  <si>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</si>
  <si>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</si>
  <si>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</si>
  <si>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</si>
  <si>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</si>
  <si>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</si>
  <si>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</si>
  <si>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</si>
  <si>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</si>
  <si>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</si>
  <si>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</si>
  <si>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</si>
  <si>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</si>
  <si>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</si>
  <si>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</si>
  <si>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</si>
  <si>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</si>
  <si>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</si>
  <si>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</si>
  <si>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</si>
  <si>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</si>
  <si>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</si>
  <si>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</si>
  <si>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</si>
  <si>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</si>
  <si>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</si>
  <si>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</si>
  <si>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</si>
  <si>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</si>
  <si>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</si>
  <si>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</si>
  <si>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</si>
  <si>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</si>
  <si>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</si>
  <si>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</si>
  <si>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</si>
  <si>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</si>
  <si>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</si>
  <si>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</si>
  <si>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</si>
  <si>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</si>
  <si>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</si>
  <si>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</si>
  <si>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</si>
  <si>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</si>
  <si>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</si>
  <si>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</si>
  <si>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</si>
  <si>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</si>
  <si>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</si>
  <si>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</si>
  <si>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</si>
  <si>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</si>
  <si>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</si>
  <si>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</si>
  <si>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</si>
  <si>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</si>
  <si>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</si>
  <si>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</si>
  <si>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</si>
  <si>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</si>
  <si>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</si>
  <si>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</si>
  <si>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</si>
  <si>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</si>
  <si>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</si>
  <si>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</si>
  <si>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</si>
  <si>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</si>
  <si>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</si>
  <si>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</si>
  <si>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</si>
  <si>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</si>
  <si>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</si>
  <si>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</si>
  <si>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</si>
  <si>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</si>
  <si>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</si>
  <si>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</si>
  <si>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</si>
  <si>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</si>
  <si>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</si>
  <si>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</si>
  <si>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</si>
  <si>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</si>
  <si>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</si>
  <si>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</si>
  <si>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</si>
  <si>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</si>
  <si>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</si>
  <si>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</si>
  <si>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</si>
  <si>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</si>
  <si>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</si>
  <si>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</si>
  <si>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</si>
  <si>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</si>
  <si>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</si>
  <si>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</si>
  <si>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</si>
  <si>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</si>
  <si>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</si>
  <si>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</si>
  <si>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</si>
  <si>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</si>
  <si>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</si>
  <si>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</si>
  <si>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</si>
  <si>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</si>
  <si>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</si>
  <si>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</si>
  <si>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</si>
  <si>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</si>
  <si>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</si>
  <si>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</si>
  <si>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</si>
  <si>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</si>
  <si>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</si>
  <si>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</si>
  <si>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</si>
  <si>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</si>
  <si>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</si>
  <si>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</si>
  <si>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</si>
  <si>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</si>
  <si>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</si>
  <si>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</si>
  <si>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</si>
  <si>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</si>
  <si>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</si>
  <si>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</si>
  <si>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</si>
  <si>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</si>
  <si>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</si>
  <si>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</si>
  <si>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</si>
  <si>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</si>
  <si>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</si>
  <si>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</si>
  <si>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</si>
  <si>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</si>
  <si>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</si>
  <si>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</si>
  <si>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</si>
  <si>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</si>
  <si>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</si>
  <si>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</si>
  <si>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</si>
  <si>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</si>
  <si>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</si>
  <si>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</si>
  <si>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</si>
  <si>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</si>
  <si>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</si>
  <si>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</si>
  <si>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</si>
  <si>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</si>
  <si>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</si>
  <si>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</si>
  <si>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</si>
  <si>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</si>
  <si>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</si>
  <si>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</si>
  <si>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</si>
  <si>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</si>
  <si>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</si>
  <si>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</si>
  <si>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</si>
  <si>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</si>
  <si>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</si>
  <si>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</si>
  <si>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</si>
  <si>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</si>
  <si>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</si>
  <si>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</si>
  <si>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</si>
  <si>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</si>
  <si>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</si>
  <si>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</si>
  <si>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</si>
  <si>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</si>
  <si>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</si>
  <si>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</si>
  <si>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</si>
  <si>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</si>
  <si>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</si>
  <si>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</si>
  <si>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</si>
  <si>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</si>
  <si>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</si>
  <si>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</si>
  <si>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</si>
  <si>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</si>
  <si>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</si>
  <si>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</si>
  <si>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</si>
  <si>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</si>
  <si>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</si>
  <si>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</si>
  <si>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</si>
  <si>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</si>
  <si>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</si>
  <si>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</si>
  <si>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</si>
  <si>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</si>
  <si>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</si>
  <si>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</si>
  <si>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</si>
  <si>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</si>
  <si>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</si>
  <si>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</si>
  <si>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</si>
  <si>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</si>
  <si>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</si>
  <si>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</si>
  <si>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</si>
  <si>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</si>
  <si>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</si>
  <si>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</si>
  <si>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</si>
  <si>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</si>
  <si>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</si>
  <si>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</si>
  <si>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</si>
  <si>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</si>
  <si>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</si>
  <si>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</si>
  <si>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</si>
  <si>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</si>
  <si>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</si>
  <si>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</si>
  <si>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</si>
  <si>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</si>
  <si>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</si>
  <si>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</si>
  <si>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</si>
  <si>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</si>
  <si>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</si>
  <si>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</si>
  <si>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</si>
  <si>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</si>
  <si>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</si>
  <si>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</si>
  <si>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</si>
  <si>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</si>
  <si>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</si>
  <si>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</si>
  <si>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</si>
  <si>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</si>
  <si>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</si>
  <si>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</si>
  <si>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</si>
  <si>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</si>
  <si>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</si>
  <si>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</si>
  <si>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</si>
  <si>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</si>
  <si>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</si>
  <si>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</si>
  <si>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</si>
  <si>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</si>
  <si>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</si>
  <si>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</si>
  <si>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</si>
  <si>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</si>
  <si>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</si>
  <si>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</si>
  <si>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</si>
  <si>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</si>
  <si>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</si>
  <si>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</si>
  <si>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</si>
  <si>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</si>
  <si>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</si>
  <si>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</si>
  <si>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</si>
  <si>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</si>
  <si>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</si>
  <si>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</si>
  <si>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</si>
  <si>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</si>
  <si>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</si>
  <si>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</si>
  <si>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</si>
  <si>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</si>
  <si>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</si>
  <si>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</si>
  <si>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</si>
  <si>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</si>
  <si>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</si>
  <si>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</si>
  <si>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</si>
  <si>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</si>
  <si>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</si>
  <si>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</si>
  <si>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</si>
  <si>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</si>
  <si>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</si>
  <si>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</si>
  <si>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</si>
  <si>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</si>
  <si>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</si>
  <si>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</si>
  <si>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</si>
  <si>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</si>
  <si>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</si>
  <si>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</si>
  <si>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</si>
  <si>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</si>
  <si>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</si>
  <si>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</si>
  <si>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</si>
  <si>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</si>
  <si>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</si>
  <si>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</si>
  <si>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</si>
  <si>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</si>
  <si>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</si>
  <si>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</si>
  <si>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</si>
  <si>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</si>
  <si>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</si>
  <si>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</si>
  <si>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</si>
  <si>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</si>
  <si>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</si>
  <si>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</si>
  <si>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</si>
  <si>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</si>
  <si>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</si>
  <si>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</si>
  <si>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</si>
  <si>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</si>
  <si>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</si>
  <si>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</si>
  <si>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</si>
  <si>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</si>
  <si>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</si>
  <si>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</si>
  <si>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</si>
  <si>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</si>
  <si>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</si>
  <si>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</si>
  <si>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</si>
  <si>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</si>
  <si>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</si>
  <si>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</si>
  <si>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</si>
  <si>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</si>
  <si>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</si>
  <si>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</si>
  <si>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</si>
  <si>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</si>
  <si>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</si>
  <si>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</si>
  <si>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</si>
  <si>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</si>
  <si>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</si>
  <si>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</si>
  <si>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</si>
  <si>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</si>
  <si>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</si>
  <si>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</si>
  <si>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</si>
  <si>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</si>
  <si>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</si>
  <si>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</si>
  <si>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</si>
  <si>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</si>
  <si>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</si>
  <si>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</si>
  <si>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</si>
  <si>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</si>
  <si>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</si>
  <si>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</si>
  <si>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</si>
  <si>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</si>
  <si>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</si>
  <si>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</si>
  <si>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</si>
  <si>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</si>
  <si>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</si>
  <si>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</si>
  <si>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</si>
  <si>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</si>
  <si>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</si>
  <si>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</si>
  <si>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</si>
  <si>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</si>
  <si>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</si>
  <si>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</si>
  <si>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</si>
  <si>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</si>
  <si>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</si>
  <si>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</si>
  <si>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</si>
  <si>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</si>
  <si>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</si>
  <si>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</si>
  <si>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</si>
  <si>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</si>
  <si>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</si>
  <si>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</si>
  <si>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</si>
  <si>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</si>
  <si>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</si>
  <si>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</si>
  <si>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</si>
  <si>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</si>
  <si>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</si>
  <si>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</si>
  <si>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</si>
  <si>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</si>
  <si>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</si>
  <si>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</si>
  <si>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</si>
  <si>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</si>
  <si>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</si>
  <si>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</si>
  <si>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</si>
  <si>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</si>
  <si>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</si>
  <si>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</si>
  <si>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</si>
  <si>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</si>
  <si>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</si>
  <si>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</si>
  <si>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</si>
  <si>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</si>
  <si>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</si>
  <si>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</si>
  <si>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</si>
  <si>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</si>
  <si>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</si>
  <si>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</si>
  <si>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</si>
  <si>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</si>
  <si>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</si>
  <si>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</si>
  <si>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</si>
  <si>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</si>
  <si>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</si>
  <si>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</si>
  <si>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</si>
  <si>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</si>
  <si>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</si>
  <si>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</si>
  <si>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</si>
  <si>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</si>
  <si>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</si>
  <si>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</si>
  <si>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</si>
  <si>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</si>
  <si>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</si>
  <si>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</si>
  <si>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</si>
  <si>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</si>
  <si>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</si>
  <si>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</si>
  <si>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</si>
  <si>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</si>
  <si>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</si>
  <si>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</si>
  <si>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</si>
  <si>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</si>
  <si>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</si>
  <si>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</si>
  <si>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</si>
  <si>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</si>
  <si>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</si>
  <si>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</si>
  <si>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</si>
  <si>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</si>
  <si>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</si>
  <si>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</si>
  <si>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</si>
  <si>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</si>
  <si>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</si>
  <si>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</si>
  <si>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</si>
  <si>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</si>
  <si>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</si>
  <si>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</si>
  <si>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</si>
  <si>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</si>
  <si>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</si>
  <si>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</si>
  <si>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</si>
  <si>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</si>
  <si>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</si>
  <si>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</si>
  <si>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</si>
  <si>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</si>
  <si>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</si>
  <si>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</si>
  <si>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</si>
  <si>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</si>
  <si>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</si>
  <si>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</si>
  <si>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</si>
  <si>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</si>
  <si>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</si>
  <si>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</si>
  <si>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</si>
  <si>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</si>
  <si>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</si>
  <si>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</si>
  <si>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</si>
  <si>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</si>
  <si>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</si>
  <si>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</si>
  <si>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</si>
  <si>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</si>
  <si>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</si>
  <si>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</si>
  <si>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</si>
  <si>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</si>
  <si>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</si>
  <si>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</si>
  <si>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</si>
  <si>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</si>
  <si>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</si>
  <si>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</si>
  <si>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</si>
  <si>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</si>
  <si>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</si>
  <si>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</si>
  <si>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</si>
  <si>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</si>
  <si>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</si>
  <si>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</si>
  <si>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</si>
  <si>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</si>
  <si>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</si>
  <si>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</si>
  <si>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</si>
  <si>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</si>
  <si>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</si>
  <si>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</si>
  <si>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</si>
  <si>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</si>
  <si>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</si>
  <si>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</si>
  <si>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</si>
  <si>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</si>
  <si>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</si>
  <si>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</si>
  <si>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</si>
  <si>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</si>
  <si>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</si>
  <si>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</si>
  <si>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</si>
  <si>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</si>
  <si>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</si>
  <si>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</si>
  <si>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</si>
  <si>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</si>
  <si>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</si>
  <si>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</si>
  <si>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</si>
  <si>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</si>
  <si>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</si>
  <si>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</si>
  <si>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</si>
  <si>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</si>
  <si>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</si>
  <si>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</si>
  <si>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</si>
  <si>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</si>
  <si>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</si>
  <si>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</si>
  <si>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</si>
  <si>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</si>
  <si>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</si>
  <si>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</si>
  <si>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</si>
  <si>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</si>
  <si>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</si>
  <si>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</si>
  <si>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</si>
  <si>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</si>
  <si>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</si>
  <si>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</si>
  <si>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</si>
  <si>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</si>
  <si>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</si>
  <si>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</si>
  <si>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</si>
  <si>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</si>
  <si>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</si>
  <si>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</si>
  <si>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</si>
  <si>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</si>
  <si>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</si>
  <si>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</si>
  <si>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</si>
  <si>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</si>
  <si>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</si>
  <si>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</si>
  <si>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</si>
  <si>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</si>
  <si>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</si>
  <si>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</si>
  <si>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</si>
  <si>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</si>
  <si>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</si>
  <si>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</si>
  <si>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</si>
  <si>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</si>
  <si>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</si>
  <si>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</si>
  <si>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</si>
  <si>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</si>
  <si>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</si>
  <si>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</si>
  <si>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</si>
  <si>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</si>
  <si>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</si>
  <si>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</si>
  <si>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</si>
  <si>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</si>
  <si>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</si>
  <si>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</si>
  <si>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</si>
  <si>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</si>
  <si>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</si>
  <si>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</si>
  <si>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</si>
  <si>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</si>
  <si>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</si>
  <si>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</si>
  <si>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</si>
  <si>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</si>
  <si>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</si>
  <si>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</si>
  <si>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</si>
  <si>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</si>
  <si>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</si>
  <si>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</si>
  <si>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</si>
  <si>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</si>
  <si>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</si>
  <si>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</si>
  <si>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</si>
  <si>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</si>
  <si>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</si>
  <si>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</si>
  <si>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</si>
  <si>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</si>
  <si>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</si>
  <si>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</si>
  <si>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</si>
  <si>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</si>
  <si>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</si>
  <si>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</si>
  <si>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</si>
  <si>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</si>
  <si>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</si>
  <si>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</si>
  <si>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</si>
  <si>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</si>
  <si>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</si>
  <si>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</si>
  <si>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</si>
  <si>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</si>
  <si>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</si>
  <si>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</si>
  <si>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</si>
  <si>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</si>
  <si>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</si>
  <si>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</si>
  <si>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</si>
  <si>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</si>
  <si>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</si>
  <si>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</si>
  <si>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</si>
  <si>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</si>
  <si>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</si>
  <si>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</si>
  <si>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</si>
  <si>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</si>
  <si>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</si>
  <si>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</si>
  <si>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</si>
  <si>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</si>
  <si>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</si>
  <si>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</si>
  <si>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</si>
  <si>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</si>
  <si>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</si>
  <si>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</si>
  <si>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</si>
  <si>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</si>
  <si>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</si>
  <si>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</si>
  <si>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</si>
  <si>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</si>
  <si>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</si>
  <si>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</si>
  <si>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</si>
  <si>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</si>
  <si>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</si>
  <si>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</si>
  <si>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</si>
  <si>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</si>
  <si>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</si>
  <si>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</si>
  <si>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</si>
  <si>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</si>
  <si>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</si>
  <si>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</si>
  <si>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</si>
  <si>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</si>
  <si>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</si>
  <si>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</si>
  <si>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</si>
  <si>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</si>
  <si>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</si>
  <si>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</si>
  <si>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</si>
  <si>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</si>
  <si>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</si>
  <si>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</si>
  <si>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</si>
  <si>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</si>
  <si>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</si>
  <si>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</si>
  <si>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</si>
  <si>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</si>
  <si>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</si>
  <si>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</si>
  <si>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</si>
  <si>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</si>
  <si>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</si>
  <si>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</si>
  <si>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</si>
  <si>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</si>
  <si>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</si>
  <si>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</si>
  <si>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</si>
  <si>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</si>
  <si>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</si>
  <si>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</si>
  <si>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</si>
  <si>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</si>
  <si>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</si>
  <si>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</si>
  <si>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</si>
  <si>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</si>
  <si>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</si>
  <si>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</si>
  <si>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</si>
  <si>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</si>
  <si>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</si>
  <si>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</si>
  <si>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</si>
  <si>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</si>
  <si>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</si>
  <si>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</si>
  <si>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</si>
  <si>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</si>
  <si>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</si>
  <si>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</si>
  <si>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</si>
  <si>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</si>
  <si>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</si>
  <si>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</si>
  <si>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</si>
  <si>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</si>
  <si>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</si>
  <si>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</si>
  <si>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</si>
  <si>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</si>
  <si>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</si>
  <si>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</si>
  <si>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</si>
  <si>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</si>
  <si>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</si>
  <si>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</si>
  <si>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</si>
  <si>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</si>
  <si>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</si>
  <si>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</si>
  <si>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</si>
  <si>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</si>
  <si>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</si>
  <si>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</si>
  <si>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</si>
  <si>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</si>
  <si>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</si>
  <si>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</si>
  <si>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</si>
  <si>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</si>
  <si>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</si>
  <si>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</si>
  <si>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</si>
  <si>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</si>
  <si>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</si>
  <si>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</si>
  <si>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</si>
  <si>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</si>
  <si>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</si>
  <si>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</si>
  <si>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</si>
  <si>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</si>
  <si>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</si>
  <si>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</si>
  <si>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</si>
  <si>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</si>
  <si>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</si>
  <si>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</si>
  <si>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</si>
  <si>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</si>
  <si>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</si>
  <si>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</si>
  <si>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</si>
  <si>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</si>
  <si>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</si>
  <si>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</si>
  <si>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</si>
  <si>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</si>
  <si>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</si>
  <si>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</si>
  <si>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</si>
  <si>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</si>
  <si>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</si>
  <si>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</si>
  <si>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</si>
  <si>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</si>
  <si>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</si>
  <si>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</si>
  <si>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</si>
  <si>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</si>
  <si>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</si>
  <si>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</si>
  <si>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</si>
  <si>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</si>
  <si>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</si>
  <si>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</si>
  <si>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</si>
  <si>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</si>
  <si>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</si>
  <si>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</si>
  <si>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</si>
  <si>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</si>
  <si>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</si>
  <si>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</si>
  <si>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</si>
  <si>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</si>
  <si>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</si>
  <si>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</si>
  <si>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</si>
  <si>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</si>
  <si>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</si>
  <si>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</si>
  <si>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</si>
  <si>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</si>
  <si>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</si>
  <si>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</si>
  <si>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</si>
  <si>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</si>
  <si>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</si>
  <si>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</si>
  <si>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</si>
  <si>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</si>
  <si>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</si>
  <si>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</si>
  <si>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</si>
  <si>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</si>
  <si>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</si>
  <si>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</si>
  <si>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</si>
  <si>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</si>
  <si>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</si>
  <si>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</si>
  <si>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</si>
  <si>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</si>
  <si>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</si>
  <si>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</si>
  <si>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</si>
  <si>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</si>
  <si>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</si>
  <si>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</si>
  <si>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</si>
  <si>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</si>
  <si>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</si>
  <si>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</si>
  <si>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</si>
  <si>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</si>
  <si>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</si>
  <si>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</si>
  <si>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</si>
  <si>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</si>
  <si>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</si>
  <si>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</si>
  <si>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</si>
  <si>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</si>
  <si>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</si>
  <si>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</si>
  <si>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</si>
  <si>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</si>
  <si>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</si>
  <si>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</si>
  <si>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</si>
  <si>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</si>
  <si>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</si>
  <si>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</si>
  <si>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</si>
  <si>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</si>
  <si>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</si>
  <si>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</si>
  <si>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</si>
  <si>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</si>
  <si>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</si>
  <si>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</si>
  <si>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</si>
  <si>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</si>
  <si>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</si>
  <si>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</si>
  <si>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</si>
  <si>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</si>
  <si>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</si>
  <si>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</si>
  <si>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</si>
  <si>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</si>
  <si>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</si>
  <si>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</si>
  <si>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</si>
  <si>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</si>
  <si>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</si>
  <si>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</si>
  <si>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</si>
  <si>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</si>
  <si>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</si>
  <si>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</si>
  <si>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</si>
  <si>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</si>
  <si>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</si>
  <si>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</si>
  <si>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</si>
  <si>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</si>
  <si>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</si>
  <si>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</si>
  <si>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</si>
  <si>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</si>
  <si>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</si>
  <si>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</si>
  <si>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</si>
  <si>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</si>
  <si>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</si>
  <si>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</si>
  <si>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</si>
  <si>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</si>
  <si>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</si>
  <si>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</si>
  <si>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</si>
  <si>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</si>
  <si>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</si>
  <si>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</si>
  <si>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</si>
  <si>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</si>
  <si>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</si>
  <si>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</si>
  <si>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</si>
  <si>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</si>
  <si>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</si>
  <si>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</si>
  <si>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</si>
  <si>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</si>
  <si>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</si>
  <si>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</si>
  <si>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</si>
  <si>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</si>
  <si>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</si>
  <si>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</si>
  <si>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</si>
  <si>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</si>
  <si>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</si>
  <si>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</si>
  <si>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</si>
  <si>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</si>
  <si>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</si>
  <si>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</si>
  <si>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</si>
  <si>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</si>
  <si>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</si>
  <si>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</si>
  <si>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</si>
  <si>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</si>
  <si>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</si>
  <si>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</si>
  <si>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</si>
  <si>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</si>
  <si>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</si>
  <si>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</si>
  <si>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</si>
  <si>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</si>
  <si>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</si>
  <si>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</si>
  <si>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</si>
  <si>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</si>
  <si>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</si>
  <si>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</si>
  <si>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</si>
  <si>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</si>
  <si>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</si>
  <si>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</si>
  <si>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</si>
  <si>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</si>
  <si>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</si>
  <si>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</si>
  <si>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</si>
  <si>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</si>
  <si>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</si>
  <si>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</si>
  <si>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</si>
  <si>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</si>
  <si>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</si>
  <si>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</si>
  <si>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</si>
  <si>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</si>
  <si>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</si>
  <si>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</si>
  <si>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</si>
  <si>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</si>
  <si>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</si>
  <si>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</si>
  <si>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</si>
  <si>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</si>
  <si>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</si>
  <si>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</si>
  <si>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</si>
  <si>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</si>
  <si>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</si>
  <si>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</si>
  <si>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</si>
  <si>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</si>
  <si>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</si>
  <si>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</si>
  <si>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</si>
  <si>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</si>
  <si>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</si>
  <si>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</si>
  <si>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</si>
  <si>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</si>
  <si>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</si>
  <si>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</si>
  <si>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</si>
  <si>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</si>
  <si>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</si>
  <si>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</si>
  <si>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</si>
  <si>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</si>
  <si>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</si>
  <si>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</si>
  <si>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</si>
  <si>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</si>
  <si>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</si>
  <si>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</si>
  <si>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</si>
  <si>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</si>
  <si>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</si>
  <si>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</si>
  <si>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</si>
  <si>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</si>
  <si>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</si>
  <si>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</si>
  <si>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</si>
  <si>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</si>
  <si>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</si>
  <si>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</si>
  <si>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</si>
  <si>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</si>
  <si>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</si>
  <si>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</si>
  <si>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</si>
  <si>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</si>
  <si>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</si>
  <si>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</si>
  <si>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</si>
  <si>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</si>
  <si>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</si>
  <si>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</si>
  <si>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</si>
  <si>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</si>
  <si>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</si>
  <si>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</si>
  <si>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</si>
  <si>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</si>
  <si>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</si>
  <si>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</si>
  <si>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</si>
  <si>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</si>
  <si>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</si>
  <si>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</si>
  <si>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</si>
  <si>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</si>
  <si>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</si>
  <si>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</si>
  <si>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</si>
  <si>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</si>
  <si>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</si>
  <si>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</si>
  <si>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</si>
  <si>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</si>
  <si>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</si>
  <si>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</si>
  <si>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</si>
  <si>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</si>
  <si>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</si>
  <si>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</si>
  <si>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</si>
  <si>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</si>
  <si>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</si>
  <si>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</si>
  <si>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</si>
  <si>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</si>
  <si>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</si>
  <si>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</si>
  <si>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</si>
  <si>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</si>
  <si>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</si>
  <si>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</si>
  <si>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</si>
  <si>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</si>
  <si>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</si>
  <si>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</si>
  <si>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</si>
  <si>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</si>
  <si>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</si>
  <si>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</si>
  <si>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</si>
  <si>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</si>
  <si>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</si>
  <si>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</si>
  <si>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</si>
  <si>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</si>
  <si>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</si>
  <si>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</si>
  <si>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</si>
  <si>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</si>
  <si>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</si>
  <si>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</si>
  <si>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</si>
  <si>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</si>
  <si>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</si>
  <si>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</si>
  <si>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</si>
  <si>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</si>
  <si>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</si>
  <si>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</si>
  <si>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</si>
  <si>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</si>
  <si>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</si>
  <si>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</si>
  <si>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</si>
  <si>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</si>
  <si>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</si>
  <si>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</si>
  <si>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</si>
  <si>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</si>
  <si>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</si>
  <si>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</si>
  <si>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</si>
  <si>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</si>
  <si>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</si>
  <si>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</si>
  <si>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</si>
  <si>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</si>
  <si>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</si>
  <si>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</si>
  <si>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</si>
  <si>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</si>
  <si>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</si>
  <si>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</si>
  <si>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</si>
  <si>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</si>
  <si>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</si>
  <si>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</si>
  <si>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</si>
  <si>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</si>
  <si>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</si>
  <si>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</si>
  <si>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</si>
  <si>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</si>
  <si>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</si>
  <si>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</si>
  <si>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</si>
  <si>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</si>
  <si>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</si>
  <si>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</si>
  <si>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</si>
  <si>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</si>
  <si>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</si>
  <si>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</si>
  <si>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</si>
  <si>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</si>
  <si>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</si>
  <si>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</si>
  <si>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</si>
  <si>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</si>
  <si>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</si>
  <si>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</si>
  <si>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</si>
  <si>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</si>
  <si>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</si>
  <si>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</si>
  <si>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</si>
  <si>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</si>
  <si>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</si>
  <si>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</si>
  <si>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</si>
  <si>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</si>
  <si>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</si>
  <si>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</si>
  <si>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</si>
  <si>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</si>
  <si>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</si>
  <si>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</si>
  <si>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</si>
  <si>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</si>
  <si>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</si>
  <si>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</si>
  <si>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</si>
  <si>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</si>
  <si>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</si>
  <si>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</si>
  <si>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</si>
  <si>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</si>
  <si>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</si>
  <si>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</si>
  <si>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</si>
  <si>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</si>
  <si>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</si>
  <si>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</si>
  <si>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</si>
  <si>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</si>
  <si>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</si>
  <si>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</si>
  <si>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</si>
  <si>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</si>
  <si>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</si>
  <si>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</si>
  <si>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</si>
  <si>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</si>
  <si>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</si>
  <si>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</si>
  <si>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</si>
  <si>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</si>
  <si>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</si>
  <si>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</si>
  <si>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</si>
  <si>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</si>
  <si>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</si>
  <si>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</si>
  <si>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</si>
  <si>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</si>
  <si>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</si>
  <si>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</si>
  <si>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</si>
  <si>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</si>
  <si>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</si>
  <si>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</si>
  <si>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</si>
  <si>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</si>
  <si>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</si>
  <si>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</si>
  <si>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</si>
  <si>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</si>
  <si>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</si>
  <si>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</si>
  <si>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</si>
  <si>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</si>
  <si>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</si>
  <si>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</si>
  <si>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</si>
  <si>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</si>
  <si>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</si>
  <si>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</si>
  <si>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</si>
  <si>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</si>
  <si>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</si>
  <si>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</si>
  <si>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</si>
  <si>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</si>
  <si>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</si>
  <si>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</si>
  <si>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</si>
  <si>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</si>
  <si>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</si>
  <si>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</si>
  <si>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</si>
  <si>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</si>
  <si>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</si>
  <si>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</si>
  <si>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</si>
  <si>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</si>
  <si>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</si>
  <si>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</si>
  <si>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</si>
  <si>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</si>
  <si>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</si>
  <si>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</si>
  <si>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</si>
  <si>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</si>
  <si>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</si>
  <si>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</si>
  <si>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</si>
  <si>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</si>
  <si>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</si>
  <si>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</si>
  <si>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</si>
  <si>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</si>
  <si>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</si>
  <si>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</si>
  <si>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</si>
  <si>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</si>
  <si>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</si>
  <si>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</si>
  <si>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</si>
  <si>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</si>
  <si>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</si>
  <si>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</si>
  <si>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</si>
  <si>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</si>
  <si>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</si>
  <si>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</si>
  <si>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</si>
  <si>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</si>
  <si>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</si>
  <si>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</si>
  <si>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</si>
  <si>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</si>
  <si>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</si>
  <si>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</si>
  <si>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</si>
  <si>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</si>
  <si>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</si>
  <si>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</si>
  <si>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</si>
  <si>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</si>
  <si>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</si>
  <si>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</si>
  <si>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</si>
  <si>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</si>
  <si>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</si>
  <si>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</si>
  <si>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</si>
  <si>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</si>
  <si>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</si>
  <si>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</si>
  <si>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</si>
  <si>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</si>
  <si>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</si>
  <si>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</si>
  <si>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</si>
  <si>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</si>
  <si>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</si>
  <si>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</si>
  <si>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</si>
  <si>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</si>
  <si>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</si>
  <si>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</si>
  <si>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</si>
  <si>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</si>
  <si>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</si>
  <si>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</si>
  <si>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</si>
  <si>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</si>
  <si>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</si>
  <si>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</si>
  <si>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</si>
  <si>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</si>
  <si>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</si>
  <si>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</si>
  <si>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</si>
  <si>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</si>
  <si>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</si>
  <si>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</si>
  <si>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</si>
  <si>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</si>
  <si>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</si>
  <si>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</si>
  <si>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</si>
  <si>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</si>
  <si>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</si>
  <si>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</si>
  <si>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</si>
  <si>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</si>
  <si>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</si>
  <si>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</si>
  <si>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</si>
  <si>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</si>
  <si>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</si>
  <si>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</si>
  <si>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</si>
  <si>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</si>
  <si>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</si>
  <si>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</si>
  <si>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</si>
  <si>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</si>
  <si>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</si>
  <si>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</si>
  <si>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</si>
  <si>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</si>
  <si>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</si>
  <si>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</si>
  <si>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</si>
  <si>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</si>
  <si>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</si>
  <si>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</si>
  <si>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</si>
  <si>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</si>
  <si>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</si>
  <si>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</si>
  <si>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</si>
  <si>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</si>
  <si>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</si>
  <si>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</si>
  <si>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</si>
  <si>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</si>
  <si>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</si>
  <si>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</si>
  <si>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</si>
  <si>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</si>
  <si>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</si>
  <si>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</si>
  <si>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</si>
  <si>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</si>
  <si>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</si>
  <si>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</si>
  <si>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</si>
  <si>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</si>
  <si>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</si>
  <si>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</si>
  <si>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</si>
  <si>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</si>
  <si>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</si>
  <si>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</si>
  <si>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</si>
  <si>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</si>
  <si>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</si>
  <si>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</si>
  <si>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</si>
  <si>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</si>
  <si>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</si>
  <si>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</si>
  <si>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</si>
  <si>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</si>
  <si>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</si>
  <si>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</si>
  <si>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</si>
  <si>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</si>
  <si>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</si>
  <si>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</si>
  <si>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</si>
  <si>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</si>
  <si>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</si>
  <si>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</si>
  <si>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</si>
  <si>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</si>
  <si>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</si>
  <si>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</si>
  <si>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</si>
  <si>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</si>
  <si>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</si>
  <si>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</si>
  <si>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</si>
  <si>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</si>
  <si>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</si>
  <si>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</si>
  <si>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</si>
  <si>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</si>
  <si>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</si>
  <si>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</si>
  <si>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</si>
  <si>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</si>
  <si>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</si>
  <si>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</si>
  <si>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</si>
  <si>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</si>
  <si>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</si>
  <si>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</si>
  <si>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</si>
  <si>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</si>
  <si>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</si>
  <si>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</si>
  <si>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</si>
  <si>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</si>
  <si>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</si>
  <si>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</si>
  <si>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</si>
  <si>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</si>
  <si>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</si>
  <si>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</si>
  <si>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</si>
  <si>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</si>
  <si>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</si>
  <si>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</si>
  <si>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</si>
  <si>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</si>
  <si>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</si>
  <si>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</si>
  <si>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</si>
  <si>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</si>
  <si>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</si>
  <si>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</si>
  <si>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</si>
  <si>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</si>
  <si>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</si>
  <si>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</si>
  <si>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</si>
  <si>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</si>
  <si>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</si>
  <si>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</si>
  <si>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</si>
  <si>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</si>
  <si>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</si>
  <si>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</si>
  <si>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</si>
  <si>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</si>
  <si>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</si>
  <si>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</si>
  <si>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</si>
  <si>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</si>
  <si>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</si>
  <si>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</si>
  <si>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</si>
  <si>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</si>
  <si>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</si>
  <si>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</si>
  <si>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</si>
  <si>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</si>
  <si>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</si>
  <si>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</si>
  <si>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</si>
  <si>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</si>
  <si>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</si>
  <si>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</si>
  <si>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</si>
  <si>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</si>
  <si>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</si>
  <si>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</si>
  <si>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</si>
  <si>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</si>
  <si>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</si>
  <si>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</si>
  <si>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</si>
  <si>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</si>
  <si>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</si>
  <si>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</si>
  <si>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</si>
  <si>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</si>
  <si>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</si>
  <si>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</si>
  <si>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</si>
  <si>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</si>
  <si>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</si>
  <si>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</si>
  <si>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</si>
  <si>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</si>
  <si>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</si>
  <si>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</si>
  <si>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</si>
  <si>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</si>
  <si>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</si>
  <si>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</si>
  <si>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</si>
  <si>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</si>
  <si>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</si>
  <si>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</si>
  <si>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</si>
  <si>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</si>
  <si>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</si>
  <si>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</si>
  <si>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</si>
  <si>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</si>
  <si>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</si>
  <si>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</si>
  <si>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</si>
  <si>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</si>
  <si>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</si>
  <si>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</si>
  <si>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</si>
  <si>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</si>
  <si>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</si>
  <si>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</si>
  <si>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</si>
  <si>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</si>
  <si>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</si>
  <si>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</si>
  <si>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</si>
  <si>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</si>
  <si>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</si>
  <si>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</si>
  <si>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</si>
  <si>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</si>
  <si>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</si>
  <si>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</si>
  <si>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</si>
  <si>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</si>
  <si>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</si>
  <si>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</si>
  <si>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</si>
  <si>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</si>
  <si>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</si>
  <si>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</si>
  <si>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</si>
  <si>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</si>
  <si>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</si>
  <si>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</si>
  <si>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</si>
  <si>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</si>
  <si>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</si>
  <si>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</si>
  <si>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</si>
  <si>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</si>
  <si>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</si>
  <si>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</si>
  <si>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</si>
  <si>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</si>
  <si>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</si>
  <si>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</si>
  <si>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</si>
  <si>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</si>
  <si>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</si>
  <si>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</si>
  <si>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</si>
  <si>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</si>
  <si>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</si>
  <si>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</si>
  <si>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</si>
  <si>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</si>
  <si>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</si>
  <si>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</si>
  <si>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</si>
  <si>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</si>
  <si>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</si>
  <si>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</si>
  <si>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</si>
  <si>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</si>
  <si>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</si>
  <si>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</si>
  <si>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</si>
  <si>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</si>
  <si>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</si>
  <si>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</si>
  <si>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</si>
  <si>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</si>
  <si>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</si>
  <si>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</si>
  <si>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</si>
  <si>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</si>
  <si>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</si>
  <si>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</si>
  <si>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</si>
  <si>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</si>
  <si>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</si>
  <si>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</si>
  <si>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</si>
  <si>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</si>
  <si>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</si>
  <si>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</si>
  <si>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</si>
  <si>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</si>
  <si>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</si>
  <si>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</si>
  <si>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</si>
  <si>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</si>
  <si>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</si>
  <si>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</si>
  <si>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</si>
  <si>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</si>
  <si>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</si>
  <si>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</si>
  <si>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</si>
  <si>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</si>
  <si>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</si>
  <si>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</si>
  <si>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</si>
  <si>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</si>
  <si>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</si>
  <si>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</si>
  <si>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</si>
  <si>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</si>
  <si>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</si>
  <si>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</si>
  <si>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</si>
  <si>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</si>
  <si>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</si>
  <si>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</si>
  <si>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</si>
  <si>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</si>
  <si>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</si>
  <si>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</si>
  <si>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</si>
  <si>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</si>
  <si>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</si>
  <si>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</si>
  <si>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</si>
  <si>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</si>
  <si>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</si>
  <si>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</si>
  <si>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</si>
  <si>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</si>
  <si>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</si>
  <si>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</si>
  <si>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</si>
  <si>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</si>
  <si>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</si>
  <si>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</si>
  <si>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</si>
  <si>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</si>
  <si>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</si>
  <si>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</si>
  <si>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</si>
  <si>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</si>
  <si>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</si>
  <si>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</si>
  <si>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</si>
  <si>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</si>
  <si>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</si>
  <si>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</si>
  <si>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</si>
  <si>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</si>
  <si>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</si>
  <si>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</si>
  <si>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</si>
  <si>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</si>
  <si>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</si>
  <si>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</si>
  <si>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</si>
  <si>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</si>
  <si>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</si>
  <si>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</si>
  <si>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</si>
  <si>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</si>
  <si>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</si>
  <si>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</si>
  <si>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</si>
  <si>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</si>
  <si>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</si>
  <si>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</si>
  <si>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</si>
  <si>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</si>
  <si>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</si>
  <si>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</si>
  <si>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</si>
  <si>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</si>
  <si>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</si>
  <si>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</si>
  <si>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</si>
  <si>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</si>
  <si>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</si>
  <si>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</si>
  <si>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</si>
  <si>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</si>
  <si>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</si>
  <si>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</si>
  <si>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</si>
  <si>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</si>
  <si>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</si>
  <si>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</si>
  <si>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</si>
  <si>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</si>
  <si>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</si>
  <si>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</si>
  <si>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</si>
  <si>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</si>
  <si>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</si>
  <si>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</si>
  <si>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</si>
  <si>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</si>
  <si>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</si>
  <si>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</si>
  <si>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</si>
  <si>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</si>
  <si>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</si>
  <si>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</si>
  <si>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</si>
  <si>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</si>
  <si>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</si>
  <si>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</si>
  <si>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</si>
  <si>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</si>
  <si>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</si>
  <si>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</si>
  <si>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</si>
  <si>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</si>
  <si>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</si>
  <si>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</si>
  <si>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</si>
  <si>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</si>
  <si>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</si>
  <si>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</si>
  <si>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</si>
  <si>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</si>
  <si>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</si>
  <si>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</si>
  <si>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</si>
  <si>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</si>
  <si>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</si>
  <si>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</si>
  <si>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</si>
  <si>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</si>
  <si>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</si>
  <si>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</si>
  <si>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</si>
  <si>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</si>
  <si>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</si>
  <si>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</si>
  <si>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</si>
  <si>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</si>
  <si>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</si>
  <si>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</si>
  <si>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</si>
  <si>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</si>
  <si>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</si>
  <si>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</si>
  <si>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</si>
  <si>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</si>
  <si>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</si>
  <si>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</si>
  <si>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</si>
  <si>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</si>
  <si>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</si>
  <si>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</si>
  <si>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</si>
  <si>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</si>
  <si>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</si>
  <si>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</si>
  <si>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</si>
  <si>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</si>
  <si>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</si>
  <si>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</si>
  <si>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</si>
  <si>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</si>
  <si>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</si>
  <si>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</si>
  <si>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</si>
  <si>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</si>
  <si>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</si>
  <si>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</si>
  <si>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</si>
  <si>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</si>
  <si>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</si>
  <si>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</si>
  <si>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</si>
  <si>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</si>
  <si>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</si>
  <si>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</si>
  <si>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</si>
  <si>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</si>
  <si>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</si>
  <si>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</si>
  <si>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</si>
  <si>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</si>
  <si>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</si>
  <si>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</si>
  <si>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</si>
  <si>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</si>
  <si>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</si>
  <si>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</si>
  <si>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</si>
  <si>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</si>
  <si>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</si>
  <si>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</si>
  <si>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</si>
  <si>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</si>
  <si>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</si>
  <si>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</si>
  <si>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</si>
  <si>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</si>
  <si>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</si>
  <si>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</si>
  <si>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</si>
  <si>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</si>
  <si>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</si>
  <si>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</si>
  <si>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</si>
  <si>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</si>
  <si>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</si>
  <si>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</si>
  <si>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</si>
  <si>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</si>
  <si>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</si>
  <si>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</si>
  <si>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</si>
  <si>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</si>
  <si>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</si>
  <si>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</si>
  <si>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</si>
  <si>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</si>
  <si>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</si>
  <si>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</si>
  <si>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</si>
  <si>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</si>
  <si>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</si>
  <si>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</si>
  <si>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</si>
  <si>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</si>
  <si>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</si>
  <si>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</si>
  <si>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</si>
  <si>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</si>
  <si>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</si>
  <si>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</si>
  <si>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</si>
  <si>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</si>
  <si>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</si>
  <si>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</si>
  <si>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</si>
  <si>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</si>
  <si>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</si>
  <si>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</si>
  <si>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</si>
  <si>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</si>
  <si>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</si>
  <si>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</si>
  <si>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</si>
  <si>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</si>
  <si>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</si>
  <si>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</si>
  <si>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</si>
  <si>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</si>
  <si>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</si>
  <si>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</si>
  <si>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</si>
  <si>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</si>
  <si>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</si>
  <si>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</si>
  <si>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</si>
  <si>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</si>
  <si>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</si>
  <si>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</si>
  <si>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</si>
  <si>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</si>
  <si>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</si>
  <si>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</si>
  <si>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</si>
  <si>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</si>
  <si>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</si>
  <si>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</si>
  <si>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</si>
  <si>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</si>
  <si>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</si>
  <si>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</si>
  <si>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</si>
  <si>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</si>
  <si>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</si>
  <si>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</si>
  <si>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</si>
  <si>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</si>
  <si>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</si>
  <si>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</si>
  <si>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</si>
  <si>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</si>
  <si>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</si>
  <si>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</si>
  <si>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</si>
  <si>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</si>
  <si>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</si>
  <si>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</si>
  <si>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</si>
  <si>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</si>
  <si>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</si>
  <si>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</si>
  <si>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</si>
  <si>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</si>
  <si>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</si>
  <si>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</si>
  <si>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</si>
  <si>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</si>
  <si>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</si>
  <si>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</si>
  <si>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</si>
  <si>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</si>
  <si>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</si>
  <si>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</si>
  <si>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</si>
  <si>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</si>
  <si>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</si>
  <si>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</si>
  <si>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</si>
  <si>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</si>
  <si>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</si>
  <si>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</si>
  <si>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</si>
  <si>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</si>
  <si>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</si>
  <si>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</si>
  <si>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</si>
  <si>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</si>
  <si>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</si>
  <si>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</si>
  <si>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</si>
  <si>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</si>
  <si>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</si>
  <si>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</si>
  <si>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</si>
  <si>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</si>
  <si>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</si>
  <si>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</si>
  <si>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</si>
  <si>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</si>
  <si>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</si>
  <si>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</si>
  <si>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</si>
  <si>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</si>
  <si>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</si>
  <si>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</si>
  <si>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</si>
  <si>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</si>
  <si>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</si>
  <si>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</si>
  <si>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</si>
  <si>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</si>
  <si>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</si>
  <si>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</si>
  <si>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</si>
  <si>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</si>
  <si>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</si>
  <si>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</si>
  <si>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</si>
  <si>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</si>
  <si>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</si>
  <si>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</si>
  <si>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</si>
  <si>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</si>
  <si>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</si>
  <si>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</si>
  <si>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</si>
  <si>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</si>
  <si>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</si>
  <si>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</si>
  <si>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</si>
  <si>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</si>
  <si>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</si>
  <si>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</si>
  <si>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</si>
  <si>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</si>
  <si>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</si>
  <si>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</si>
  <si>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</si>
  <si>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</si>
  <si>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</si>
  <si>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</si>
  <si>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</si>
  <si>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</si>
  <si>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</si>
  <si>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</si>
  <si>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</si>
  <si>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</si>
  <si>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</si>
  <si>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</si>
  <si>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</si>
  <si>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</si>
  <si>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</si>
  <si>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</si>
  <si>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</si>
  <si>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</si>
  <si>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</si>
  <si>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</si>
  <si>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</si>
  <si>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</si>
  <si>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</si>
  <si>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</si>
  <si>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</si>
  <si>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</si>
  <si>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</si>
  <si>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</si>
  <si>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</si>
  <si>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</si>
  <si>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</si>
  <si>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</si>
  <si>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</si>
  <si>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</si>
  <si>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</si>
  <si>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</si>
  <si>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</si>
  <si>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</si>
  <si>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</si>
  <si>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</si>
  <si>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</si>
  <si>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</si>
  <si>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</si>
  <si>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</si>
  <si>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</si>
  <si>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</si>
  <si>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</si>
  <si>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</si>
  <si>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</si>
  <si>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</si>
  <si>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</si>
  <si>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</si>
  <si>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</si>
  <si>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</si>
  <si>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</si>
  <si>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</si>
  <si>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</si>
  <si>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</si>
  <si>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</si>
  <si>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</si>
  <si>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</si>
  <si>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</si>
  <si>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</si>
  <si>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</si>
  <si>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</si>
  <si>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</si>
  <si>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</si>
  <si>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</si>
  <si>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</si>
  <si>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</si>
  <si>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</si>
  <si>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</si>
  <si>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</si>
  <si>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</si>
  <si>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</si>
  <si>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</si>
  <si>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</si>
  <si>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</si>
  <si>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</si>
  <si>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</si>
  <si>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</si>
  <si>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</si>
  <si>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</si>
  <si>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</si>
  <si>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</si>
  <si>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</si>
  <si>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</si>
  <si>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</si>
  <si>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</si>
  <si>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</si>
  <si>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</si>
  <si>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</si>
  <si>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</si>
  <si>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</si>
  <si>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</si>
  <si>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</si>
  <si>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</si>
  <si>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</si>
  <si>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</si>
  <si>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</si>
  <si>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</si>
  <si>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</si>
  <si>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</si>
  <si>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</si>
  <si>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</si>
  <si>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</si>
  <si>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</si>
  <si>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</si>
  <si>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</si>
  <si>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</si>
  <si>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</si>
  <si>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</si>
  <si>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</si>
  <si>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</si>
  <si>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</si>
  <si>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</si>
  <si>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</si>
  <si>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</si>
  <si>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</si>
  <si>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</si>
  <si>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</si>
  <si>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</si>
  <si>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</si>
  <si>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</si>
  <si>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</si>
  <si>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</si>
  <si>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</si>
  <si>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</si>
  <si>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</si>
  <si>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</si>
  <si>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</si>
  <si>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</si>
  <si>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</si>
  <si>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</si>
  <si>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</si>
  <si>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</si>
  <si>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</si>
  <si>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</si>
  <si>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</si>
  <si>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</si>
  <si>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</si>
  <si>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</si>
  <si>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</si>
  <si>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</si>
  <si>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</si>
  <si>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</si>
  <si>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</si>
  <si>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</si>
  <si>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</si>
  <si>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</si>
  <si>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</si>
  <si>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</si>
  <si>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</si>
  <si>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</si>
  <si>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</si>
  <si>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</si>
  <si>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</si>
  <si>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</si>
  <si>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</si>
  <si>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</si>
  <si>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</si>
  <si>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</si>
  <si>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</si>
  <si>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</si>
  <si>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</si>
  <si>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</si>
  <si>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</si>
  <si>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</si>
  <si>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</si>
  <si>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</si>
  <si>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</si>
  <si>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</si>
  <si>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</si>
  <si>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</si>
  <si>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</si>
  <si>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</si>
  <si>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</si>
  <si>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</si>
  <si>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</si>
  <si>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</si>
  <si>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</si>
  <si>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</si>
  <si>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</si>
  <si>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</si>
  <si>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</si>
  <si>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</si>
  <si>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</si>
  <si>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</si>
  <si>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</si>
  <si>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</si>
  <si>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</si>
  <si>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</si>
  <si>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</si>
  <si>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</si>
  <si>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</si>
  <si>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</si>
  <si>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</si>
  <si>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</si>
  <si>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</si>
  <si>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</si>
  <si>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</si>
  <si>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</si>
  <si>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</si>
  <si>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</si>
  <si>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</si>
  <si>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</si>
  <si>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</si>
  <si>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</si>
  <si>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</si>
  <si>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</si>
  <si>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</si>
  <si>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</si>
  <si>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</si>
  <si>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</si>
  <si>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</si>
  <si>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</si>
  <si>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</si>
  <si>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</si>
  <si>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</si>
  <si>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</si>
  <si>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</si>
  <si>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</si>
  <si>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</si>
  <si>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</si>
  <si>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</si>
  <si>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</si>
  <si>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</si>
  <si>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</si>
  <si>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</si>
  <si>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</si>
  <si>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</si>
  <si>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</si>
  <si>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</si>
  <si>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</si>
  <si>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</si>
  <si>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</si>
  <si>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</si>
  <si>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</si>
  <si>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</si>
  <si>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</si>
  <si>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</si>
  <si>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</si>
  <si>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</si>
  <si>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</si>
  <si>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</si>
  <si>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</si>
  <si>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</si>
  <si>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</si>
  <si>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</si>
  <si>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</si>
  <si>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</si>
  <si>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</si>
  <si>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</si>
  <si>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</si>
  <si>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</si>
  <si>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</si>
  <si>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</si>
  <si>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</si>
  <si>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</si>
  <si>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</si>
  <si>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</si>
  <si>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</si>
  <si>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</si>
  <si>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</si>
  <si>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</si>
  <si>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</si>
  <si>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</si>
  <si>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</si>
  <si>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</si>
  <si>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</si>
  <si>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</si>
  <si>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</si>
  <si>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</si>
  <si>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</si>
  <si>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</si>
  <si>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</si>
  <si>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</si>
  <si>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</si>
  <si>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</si>
  <si>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</si>
  <si>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</si>
  <si>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</si>
  <si>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</si>
  <si>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</si>
  <si>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</si>
  <si>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</si>
  <si>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</si>
  <si>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</si>
  <si>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</si>
  <si>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</si>
  <si>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</si>
  <si>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</si>
  <si>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</si>
  <si>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</si>
  <si>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</si>
  <si>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</si>
  <si>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</si>
  <si>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</si>
  <si>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</si>
  <si>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</si>
  <si>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</si>
  <si>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</si>
  <si>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</si>
  <si>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</si>
  <si>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</si>
  <si>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</si>
  <si>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</si>
  <si>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</si>
  <si>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</si>
  <si>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</si>
  <si>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</si>
  <si>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</si>
  <si>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</si>
  <si>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</si>
  <si>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</si>
  <si>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</si>
  <si>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</si>
  <si>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</si>
  <si>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</si>
  <si>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</si>
  <si>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</si>
  <si>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</si>
  <si>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</si>
  <si>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</si>
  <si>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</si>
  <si>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</si>
  <si>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</si>
  <si>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</si>
  <si>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</si>
  <si>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</si>
  <si>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</si>
  <si>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</si>
  <si>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</si>
  <si>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</si>
  <si>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</si>
  <si>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</si>
  <si>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</si>
  <si>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</si>
  <si>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</si>
  <si>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</si>
  <si>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</si>
  <si>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</si>
  <si>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</si>
  <si>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</si>
  <si>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</si>
  <si>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</si>
  <si>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</si>
  <si>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</si>
  <si>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</si>
  <si>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</si>
  <si>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</si>
  <si>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</si>
  <si>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</si>
  <si>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</si>
  <si>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</si>
  <si>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</si>
  <si>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</si>
  <si>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</si>
  <si>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</si>
  <si>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</si>
  <si>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</si>
  <si>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</si>
  <si>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</si>
  <si>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</si>
  <si>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</si>
  <si>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</si>
  <si>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</si>
  <si>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</si>
  <si>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</si>
  <si>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</si>
  <si>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</si>
  <si>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</si>
  <si>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</si>
  <si>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</si>
  <si>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</si>
  <si>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</si>
  <si>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</si>
  <si>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</si>
  <si>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</si>
  <si>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</si>
  <si>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</si>
  <si>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</si>
  <si>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</si>
  <si>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</si>
  <si>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</si>
  <si>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</si>
  <si>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</si>
  <si>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</si>
  <si>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</si>
  <si>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</si>
  <si>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</si>
  <si>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</si>
  <si>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</si>
  <si>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</si>
  <si>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</si>
  <si>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</si>
  <si>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</si>
  <si>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</si>
  <si>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</si>
  <si>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</si>
  <si>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</si>
  <si>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</si>
  <si>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</si>
  <si>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</si>
  <si>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</si>
  <si>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</si>
  <si>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</si>
  <si>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</si>
  <si>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</si>
  <si>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</si>
  <si>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</si>
  <si>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</si>
  <si>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</si>
  <si>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</si>
  <si>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</si>
  <si>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</si>
  <si>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</si>
  <si>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</si>
  <si>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</si>
  <si>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</si>
  <si>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</si>
  <si>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</si>
  <si>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</si>
  <si>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</si>
  <si>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</si>
  <si>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</si>
  <si>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</si>
  <si>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</si>
  <si>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</si>
  <si>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</si>
  <si>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</si>
  <si>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</si>
  <si>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</si>
  <si>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</si>
  <si>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</si>
  <si>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</si>
  <si>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</si>
  <si>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</si>
  <si>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</si>
  <si>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</si>
  <si>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</si>
  <si>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</si>
  <si>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</si>
  <si>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</si>
  <si>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</si>
  <si>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</si>
  <si>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</si>
  <si>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</si>
  <si>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</si>
  <si>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</si>
  <si>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</si>
  <si>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</si>
  <si>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</si>
  <si>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</si>
  <si>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</si>
  <si>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</si>
  <si>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</si>
  <si>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</si>
  <si>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</si>
  <si>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</si>
  <si>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</si>
  <si>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</si>
  <si>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</si>
  <si>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</si>
  <si>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</si>
  <si>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</si>
  <si>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</si>
  <si>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</si>
  <si>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</si>
  <si>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</si>
  <si>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</si>
  <si>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</si>
  <si>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</si>
  <si>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</si>
  <si>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</si>
  <si>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</si>
  <si>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</si>
  <si>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</si>
  <si>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</si>
  <si>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</si>
  <si>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</si>
  <si>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</si>
  <si>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</si>
  <si>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</si>
  <si>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</si>
  <si>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</si>
  <si>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</si>
  <si>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</si>
  <si>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</si>
  <si>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</si>
  <si>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</si>
  <si>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</si>
  <si>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</si>
  <si>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</si>
  <si>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</si>
  <si>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</si>
  <si>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</si>
  <si>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</si>
  <si>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</si>
  <si>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</si>
  <si>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</si>
  <si>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</si>
  <si>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</si>
  <si>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</si>
  <si>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</si>
  <si>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</si>
  <si>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</si>
  <si>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</si>
  <si>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</si>
  <si>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</si>
  <si>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</si>
  <si>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</si>
  <si>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</si>
  <si>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</si>
  <si>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</si>
  <si>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</si>
  <si>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</si>
  <si>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</si>
  <si>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</si>
  <si>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</si>
  <si>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</si>
  <si>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</si>
  <si>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</si>
  <si>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</si>
  <si>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</si>
  <si>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</si>
  <si>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</si>
  <si>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</si>
  <si>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</si>
  <si>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</si>
  <si>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</si>
  <si>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</si>
  <si>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</si>
  <si>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</si>
  <si>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</si>
  <si>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</si>
  <si>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</si>
  <si>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</si>
  <si>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</si>
  <si>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</si>
  <si>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</si>
  <si>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</si>
  <si>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</si>
  <si>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</si>
  <si>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</si>
  <si>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</si>
  <si>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</si>
  <si>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</si>
  <si>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</si>
  <si>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</si>
  <si>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</si>
  <si>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</si>
  <si>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</si>
  <si>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</si>
  <si>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</si>
  <si>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</si>
  <si>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</si>
  <si>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</si>
  <si>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</si>
  <si>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</si>
  <si>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</si>
  <si>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</si>
  <si>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</si>
  <si>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</si>
  <si>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</si>
  <si>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</si>
  <si>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</si>
  <si>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</si>
  <si>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</si>
  <si>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</si>
  <si>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</si>
  <si>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</si>
  <si>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</si>
  <si>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</si>
  <si>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</si>
  <si>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</si>
  <si>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</si>
  <si>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</si>
  <si>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</si>
  <si>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</si>
  <si>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</si>
  <si>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</si>
  <si>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</si>
  <si>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</si>
  <si>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</si>
  <si>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</si>
  <si>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</si>
  <si>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</si>
  <si>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</si>
  <si>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</si>
  <si>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</si>
  <si>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</si>
  <si>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</si>
  <si>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</si>
  <si>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</si>
  <si>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</si>
  <si>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</si>
  <si>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</si>
  <si>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</si>
  <si>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</si>
  <si>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</si>
  <si>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</si>
  <si>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</si>
  <si>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</si>
  <si>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</si>
  <si>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</si>
  <si>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</si>
  <si>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</si>
  <si>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</si>
  <si>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</si>
  <si>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</si>
  <si>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</si>
  <si>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</si>
  <si>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</si>
  <si>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</si>
  <si>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</si>
  <si>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</si>
  <si>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</si>
  <si>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</si>
  <si>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</si>
  <si>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</si>
  <si>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</si>
  <si>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</si>
  <si>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</si>
  <si>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</si>
  <si>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</si>
  <si>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</si>
  <si>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</si>
  <si>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</si>
  <si>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</si>
  <si>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</si>
  <si>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</si>
  <si>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</si>
  <si>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</si>
  <si>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</si>
  <si>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</si>
  <si>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</si>
  <si>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</si>
  <si>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</si>
  <si>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</si>
  <si>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</si>
  <si>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</si>
  <si>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</si>
  <si>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</si>
  <si>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</si>
  <si>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</si>
  <si>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</si>
  <si>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</si>
  <si>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</si>
  <si>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</si>
  <si>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</si>
  <si>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</si>
  <si>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</si>
  <si>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</si>
  <si>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</si>
  <si>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</si>
  <si>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</si>
  <si>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</si>
  <si>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</si>
  <si>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</si>
  <si>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</si>
  <si>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</si>
  <si>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</si>
  <si>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</si>
  <si>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</si>
  <si>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</si>
  <si>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</si>
  <si>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</si>
  <si>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</si>
  <si>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</si>
  <si>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</si>
  <si>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</si>
  <si>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</si>
  <si>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</si>
  <si>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</si>
  <si>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</si>
  <si>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</si>
  <si>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</si>
  <si>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</si>
  <si>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</si>
  <si>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</si>
  <si>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</si>
  <si>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</si>
  <si>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</si>
  <si>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</si>
  <si>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</si>
  <si>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</si>
  <si>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</si>
  <si>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</si>
  <si>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</si>
  <si>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</si>
  <si>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</si>
  <si>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</si>
  <si>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</si>
  <si>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</si>
  <si>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</si>
  <si>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</si>
  <si>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</si>
  <si>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</si>
  <si>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</si>
  <si>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</si>
  <si>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</si>
  <si>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</si>
  <si>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</si>
  <si>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</si>
  <si>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</si>
  <si>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</si>
  <si>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</si>
  <si>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</si>
  <si>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</si>
  <si>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</si>
  <si>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</si>
  <si>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</si>
  <si>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</si>
  <si>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</si>
  <si>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</si>
  <si>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</si>
  <si>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</si>
  <si>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</si>
  <si>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</si>
  <si>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</si>
  <si>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</si>
  <si>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</si>
  <si>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</si>
  <si>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</si>
  <si>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</si>
  <si>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</si>
  <si>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</si>
  <si>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</si>
  <si>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</si>
  <si>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</si>
  <si>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</si>
  <si>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</si>
  <si>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</si>
  <si>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</si>
  <si>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</si>
  <si>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</si>
  <si>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</si>
  <si>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</si>
  <si>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</si>
  <si>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</si>
  <si>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</si>
  <si>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</si>
  <si>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</si>
  <si>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</si>
  <si>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</si>
  <si>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</si>
  <si>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</si>
  <si>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</si>
  <si>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</si>
  <si>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</si>
  <si>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</si>
  <si>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</si>
  <si>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</si>
  <si>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</si>
  <si>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</si>
  <si>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</si>
  <si>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</si>
  <si>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</si>
  <si>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</si>
  <si>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</si>
  <si>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</si>
  <si>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</si>
  <si>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</si>
  <si>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</si>
  <si>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</si>
  <si>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</si>
  <si>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</si>
  <si>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</si>
  <si>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</si>
  <si>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</si>
  <si>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</si>
  <si>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</si>
  <si>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</si>
  <si>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</si>
  <si>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</si>
  <si>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</si>
  <si>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</si>
  <si>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</si>
  <si>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</si>
  <si>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</si>
  <si>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</si>
  <si>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</si>
  <si>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</si>
  <si>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</si>
  <si>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</si>
  <si>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</si>
  <si>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</si>
  <si>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</si>
  <si>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</si>
  <si>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</si>
  <si>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</si>
  <si>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</si>
  <si>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</si>
  <si>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</si>
  <si>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</si>
  <si>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</si>
  <si>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</si>
  <si>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</si>
  <si>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</si>
  <si>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</si>
  <si>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</si>
  <si>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</si>
  <si>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</si>
  <si>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</si>
  <si>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</si>
  <si>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</si>
  <si>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</si>
  <si>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</si>
  <si>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</si>
  <si>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</si>
  <si>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</si>
  <si>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</si>
  <si>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</si>
  <si>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</si>
  <si>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</si>
  <si>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</si>
  <si>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</si>
  <si>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</si>
  <si>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</si>
  <si>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</si>
  <si>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</si>
  <si>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</si>
  <si>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</si>
  <si>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</si>
  <si>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</si>
  <si>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</si>
  <si>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</si>
  <si>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</si>
  <si>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</si>
  <si>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</si>
  <si>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</si>
  <si>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</si>
  <si>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</si>
  <si>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</si>
  <si>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</si>
  <si>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</si>
  <si>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</si>
  <si>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</si>
  <si>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</si>
  <si>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</si>
  <si>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</si>
  <si>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</si>
  <si>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</si>
  <si>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</si>
  <si>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</si>
  <si>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</si>
  <si>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</si>
  <si>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</si>
  <si>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</si>
  <si>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</si>
  <si>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</si>
  <si>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</si>
  <si>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</si>
  <si>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</si>
  <si>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</si>
  <si>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</si>
  <si>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</si>
  <si>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</si>
  <si>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</si>
  <si>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</si>
  <si>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</si>
  <si>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</si>
  <si>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</si>
  <si>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</si>
  <si>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</si>
  <si>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</si>
  <si>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</si>
  <si>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</si>
  <si>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</si>
  <si>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</si>
  <si>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</si>
  <si>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</si>
  <si>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</si>
  <si>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</si>
  <si>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</si>
  <si>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</si>
  <si>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</si>
  <si>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</si>
  <si>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</si>
  <si>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</si>
  <si>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</si>
  <si>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</si>
  <si>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</si>
  <si>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</si>
  <si>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</si>
  <si>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</si>
  <si>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</si>
  <si>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</si>
  <si>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</si>
  <si>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</si>
  <si>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</si>
  <si>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</si>
  <si>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</si>
  <si>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</si>
  <si>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</si>
  <si>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</si>
  <si>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</si>
  <si>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</si>
  <si>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</si>
  <si>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</si>
  <si>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</si>
  <si>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</si>
  <si>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</si>
  <si>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</si>
  <si>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</si>
  <si>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</si>
  <si>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</si>
  <si>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</si>
  <si>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</si>
  <si>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</si>
  <si>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</si>
  <si>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</si>
  <si>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</si>
  <si>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</si>
  <si>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</si>
  <si>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</si>
  <si>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</si>
  <si>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</si>
  <si>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</si>
  <si>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</si>
  <si>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</si>
  <si>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</si>
  <si>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</si>
  <si>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</si>
  <si>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</si>
  <si>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</si>
  <si>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</si>
  <si>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</si>
  <si>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</si>
  <si>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</si>
  <si>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</si>
  <si>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</si>
  <si>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</si>
  <si>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</si>
  <si>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</si>
  <si>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</si>
  <si>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</si>
  <si>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</si>
  <si>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</si>
  <si>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</si>
  <si>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</si>
  <si>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</si>
  <si>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</si>
  <si>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</si>
  <si>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</si>
  <si>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</si>
  <si>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</si>
  <si>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</si>
  <si>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</si>
  <si>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</si>
  <si>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</si>
  <si>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</si>
  <si>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</si>
  <si>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</si>
  <si>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</si>
  <si>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</si>
  <si>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</si>
  <si>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</si>
  <si>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</si>
  <si>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</si>
  <si>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</si>
  <si>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</si>
  <si>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</si>
  <si>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</si>
  <si>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</si>
  <si>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</si>
  <si>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</si>
  <si>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</si>
  <si>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</si>
  <si>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</si>
  <si>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</si>
  <si>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</si>
  <si>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</si>
  <si>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</si>
  <si>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</si>
  <si>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</si>
  <si>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</si>
  <si>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</si>
  <si>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</si>
  <si>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</si>
  <si>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</si>
  <si>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</si>
  <si>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</si>
  <si>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</si>
  <si>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</si>
  <si>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</si>
  <si>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</si>
  <si>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</si>
  <si>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</si>
  <si>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</si>
  <si>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</si>
  <si>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</si>
  <si>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</si>
  <si>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</si>
  <si>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</si>
  <si>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</si>
  <si>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</si>
  <si>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</si>
  <si>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</si>
  <si>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</si>
  <si>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</si>
  <si>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</si>
  <si>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</si>
  <si>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</si>
  <si>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</si>
  <si>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</si>
  <si>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</si>
  <si>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</si>
  <si>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</si>
  <si>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</si>
  <si>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</si>
  <si>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</si>
  <si>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</si>
  <si>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</si>
  <si>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</si>
  <si>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</si>
  <si>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</si>
  <si>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</si>
  <si>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</si>
  <si>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</si>
  <si>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</si>
  <si>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</si>
  <si>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</si>
  <si>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</si>
  <si>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</si>
  <si>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</si>
  <si>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</si>
  <si>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</si>
  <si>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</si>
  <si>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</si>
  <si>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</si>
  <si>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</si>
  <si>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</si>
  <si>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</si>
  <si>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</si>
  <si>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</si>
  <si>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</si>
  <si>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</si>
  <si>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</si>
  <si>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</si>
  <si>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</si>
  <si>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</si>
  <si>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</si>
  <si>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</si>
  <si>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</si>
  <si>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</si>
  <si>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</si>
  <si>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</si>
  <si>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</si>
  <si>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</si>
  <si>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</si>
  <si>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</si>
  <si>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</si>
  <si>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</si>
  <si>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</si>
  <si>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</si>
  <si>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</si>
  <si>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</si>
  <si>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</si>
  <si>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</si>
  <si>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</si>
  <si>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</si>
  <si>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</si>
  <si>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</si>
  <si>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</si>
  <si>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</si>
  <si>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</si>
  <si>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</si>
  <si>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</si>
  <si>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</si>
  <si>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</si>
  <si>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</si>
  <si>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</si>
  <si>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</si>
  <si>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</si>
  <si>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</si>
  <si>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</si>
  <si>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</si>
  <si>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</si>
  <si>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</si>
  <si>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</si>
  <si>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</si>
  <si>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</si>
  <si>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</si>
  <si>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</si>
  <si>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</si>
  <si>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</si>
  <si>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</si>
  <si>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</si>
  <si>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</si>
  <si>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</si>
  <si>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</si>
  <si>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</si>
  <si>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</si>
  <si>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</si>
  <si>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</si>
  <si>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</si>
  <si>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</si>
  <si>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</si>
  <si>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</si>
  <si>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</si>
  <si>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</si>
  <si>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</si>
  <si>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</si>
  <si>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</si>
  <si>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</si>
  <si>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</si>
  <si>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</si>
  <si>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</si>
  <si>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</si>
  <si>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</si>
  <si>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</si>
  <si>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</si>
  <si>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</si>
  <si>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</si>
  <si>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</si>
  <si>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</si>
  <si>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</si>
  <si>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</si>
  <si>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</si>
  <si>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</si>
  <si>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</si>
  <si>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</si>
  <si>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</si>
  <si>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</si>
  <si>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</si>
  <si>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</si>
  <si>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</si>
  <si>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</si>
  <si>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</si>
  <si>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</si>
  <si>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</si>
  <si>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</si>
  <si>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</si>
  <si>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</si>
  <si>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</si>
  <si>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</si>
  <si>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</si>
  <si>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</si>
  <si>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</si>
  <si>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</si>
  <si>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</si>
  <si>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</si>
  <si>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</si>
  <si>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</si>
  <si>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</si>
  <si>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</si>
  <si>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</si>
  <si>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</si>
  <si>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</si>
  <si>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</si>
  <si>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</si>
  <si>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</si>
  <si>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</si>
  <si>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</si>
  <si>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</si>
  <si>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</si>
  <si>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</si>
  <si>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</si>
  <si>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</si>
  <si>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</si>
  <si>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</si>
  <si>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</si>
  <si>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</si>
  <si>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</si>
  <si>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</si>
  <si>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</si>
  <si>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</si>
  <si>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</si>
  <si>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</si>
  <si>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</si>
  <si>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</si>
  <si>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</si>
  <si>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</si>
  <si>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</si>
  <si>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</si>
  <si>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</si>
  <si>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</si>
  <si>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</si>
  <si>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</si>
  <si>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</si>
  <si>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</si>
  <si>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</si>
  <si>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</si>
  <si>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</si>
  <si>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</si>
  <si>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</si>
  <si>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</si>
  <si>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</si>
  <si>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</si>
  <si>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</si>
  <si>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</si>
  <si>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</si>
  <si>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</si>
  <si>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</si>
  <si>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</si>
  <si>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</si>
  <si>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</si>
  <si>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</si>
  <si>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</si>
  <si>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</si>
  <si>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</si>
  <si>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</si>
  <si>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</si>
  <si>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</si>
  <si>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</si>
  <si>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</si>
  <si>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</si>
  <si>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</si>
  <si>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</si>
  <si>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</si>
  <si>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</si>
  <si>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</si>
  <si>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</si>
  <si>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</si>
  <si>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</si>
  <si>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</si>
  <si>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</si>
  <si>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</si>
  <si>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</si>
  <si>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</si>
  <si>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</si>
  <si>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</si>
  <si>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</si>
  <si>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</si>
  <si>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</si>
  <si>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</si>
  <si>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</si>
  <si>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</si>
  <si>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</si>
  <si>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</si>
  <si>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</si>
  <si>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</si>
  <si>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</si>
  <si>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</si>
  <si>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</si>
  <si>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</si>
  <si>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</si>
  <si>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</si>
  <si>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</si>
  <si>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</si>
  <si>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</si>
  <si>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</si>
  <si>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</si>
  <si>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</si>
  <si>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</si>
  <si>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</si>
  <si>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</si>
  <si>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</si>
  <si>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</si>
  <si>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</si>
  <si>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</si>
  <si>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</si>
  <si>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</si>
  <si>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</si>
  <si>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</si>
  <si>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</si>
  <si>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</si>
  <si>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</si>
  <si>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</si>
  <si>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</si>
  <si>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</si>
  <si>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</si>
  <si>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</si>
  <si>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</si>
  <si>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</si>
  <si>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</si>
  <si>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</si>
  <si>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</si>
  <si>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</si>
  <si>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</si>
  <si>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</si>
  <si>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</si>
  <si>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</si>
  <si>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</si>
  <si>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</si>
  <si>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</si>
  <si>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</si>
  <si>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</si>
  <si>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</si>
  <si>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</si>
  <si>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</si>
  <si>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</si>
  <si>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</si>
  <si>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</si>
  <si>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</si>
  <si>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</si>
  <si>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</si>
  <si>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</si>
  <si>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</si>
  <si>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</si>
  <si>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</si>
  <si>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</si>
  <si>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</si>
  <si>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</si>
  <si>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</si>
  <si>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</si>
  <si>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</si>
  <si>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</si>
  <si>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</si>
  <si>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</si>
  <si>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</si>
  <si>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</si>
  <si>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</si>
  <si>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</si>
  <si>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</si>
  <si>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</si>
  <si>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</si>
  <si>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</si>
  <si>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</si>
  <si>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</si>
  <si>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</si>
  <si>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</si>
  <si>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</si>
  <si>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</si>
  <si>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</si>
  <si>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</si>
  <si>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</si>
  <si>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</si>
  <si>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</si>
  <si>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</si>
  <si>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</si>
  <si>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</si>
  <si>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</si>
  <si>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</si>
  <si>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</si>
  <si>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</si>
  <si>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</si>
  <si>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</si>
  <si>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</si>
  <si>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</si>
  <si>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</si>
  <si>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</si>
  <si>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</si>
  <si>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</si>
  <si>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</si>
  <si>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</si>
  <si>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</si>
  <si>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</si>
  <si>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</si>
  <si>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</si>
  <si>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</si>
  <si>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</si>
  <si>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</si>
  <si>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</si>
  <si>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</si>
  <si>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</si>
  <si>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</si>
  <si>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</si>
  <si>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</si>
  <si>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</si>
  <si>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</si>
  <si>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</si>
  <si>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</si>
  <si>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</si>
  <si>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</si>
  <si>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</si>
  <si>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</si>
  <si>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</si>
  <si>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</si>
  <si>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</si>
  <si>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</si>
  <si>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</si>
  <si>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</si>
  <si>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</si>
  <si>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</si>
  <si>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</si>
  <si>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</si>
  <si>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</si>
  <si>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</si>
  <si>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</si>
  <si>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</si>
  <si>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</si>
  <si>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</si>
  <si>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</si>
  <si>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</si>
  <si>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</si>
  <si>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</si>
  <si>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</si>
  <si>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</si>
  <si>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</si>
  <si>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</si>
  <si>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</si>
  <si>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</si>
  <si>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</si>
  <si>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</si>
  <si>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</si>
  <si>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</si>
  <si>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</si>
  <si>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</si>
  <si>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</si>
  <si>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</si>
  <si>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</si>
  <si>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</si>
  <si>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</si>
  <si>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</si>
  <si>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</si>
  <si>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</si>
  <si>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</si>
  <si>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</si>
  <si>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</si>
  <si>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</si>
  <si>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</si>
  <si>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</si>
  <si>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</si>
  <si>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</si>
  <si>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</si>
  <si>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</si>
  <si>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</si>
  <si>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</si>
  <si>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</si>
  <si>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</si>
  <si>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</si>
  <si>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</si>
  <si>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</si>
  <si>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</si>
  <si>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</si>
  <si>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</si>
  <si>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</si>
  <si>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</si>
  <si>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</si>
  <si>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</si>
  <si>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</si>
  <si>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</si>
  <si>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</si>
  <si>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</si>
  <si>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</si>
  <si>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</si>
  <si>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</si>
  <si>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</si>
  <si>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</si>
  <si>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</si>
  <si>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</si>
  <si>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</si>
  <si>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</si>
  <si>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</si>
  <si>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</si>
  <si>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</si>
  <si>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PCM-20251101-00000243</t>
  </si>
  <si>
    <t>TE issue // site has access issue team will check during working hours</t>
  </si>
  <si>
    <t>PCM-20251101-00000353</t>
  </si>
  <si>
    <t>Restored by PG</t>
  </si>
  <si>
    <t>PCM-20251101-00000439</t>
  </si>
  <si>
    <t xml:space="preserve">Team on the way 40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</si>
  <si>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</si>
  <si>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</si>
  <si>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</si>
  <si>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</si>
  <si>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</si>
  <si>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</si>
  <si>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</si>
  <si>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</si>
  <si>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</si>
  <si>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</si>
  <si>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</si>
  <si>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</si>
  <si>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</si>
  <si>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</si>
  <si>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</si>
  <si>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30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</si>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</sst>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9" totalsRowShown="0" headerRowDxfId="157" dataDxfId="156" headerRowBorderDxfId="154" tableBorderDxfId="155" totalsRowBorderDxfId="153">
  <autoFilter ref="A1:CJ15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299.48042060185253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21106</v>
      </c>
      <c r="E3" s="135" t="s">
        <v>39021</v>
      </c>
      <c r="F3" s="136">
        <v>45962.423680555556</v>
      </c>
      <c r="G3" s="137">
        <f ca="1">IFERROR(NOW()-F3,"")</f>
        <v>5.1658564843819477E-3</v>
      </c>
      <c r="H3" s="136">
        <v>45962.408402777779</v>
      </c>
      <c r="I3" s="134" t="str">
        <f>IFERROR(VLOOKUP(D3,DB!A:F,6,0),"")</f>
        <v>SCECO</v>
      </c>
      <c r="J3" s="134" t="str">
        <f>IFERROR(VLOOKUP(D3,DB!A:G,7,0),"")</f>
        <v>Vandalized</v>
      </c>
      <c r="K3" s="138" t="s">
        <v>39024</v>
      </c>
      <c r="L3" s="139" t="str">
        <f>IFERROR(VLOOKUP(D3,DB!A:I,9,0),"")</f>
        <v>Latis</v>
      </c>
    </row>
    <row r="4" spans="1:15" ht="15" customHeight="1">
      <c r="A4" s="133"/>
      <c r="B4" s="134" t="str">
        <f>IFERROR(VLOOKUP(D4,DB!A:K,11,0),"")</f>
        <v/>
      </c>
      <c r="C4" s="134"/>
      <c r="D4" s="134"/>
      <c r="E4" s="135"/>
      <c r="F4" s="136"/>
      <c r="G4" s="137">
        <f ca="1">IFERROR(NOW()-F4,"")</f>
        <v>45962.42884641204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45962.42884641204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45962.42884641204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45962.42884641204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45962.42884641204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45962.42884641204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45962.42884641204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45962.42884641204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45962.42884641204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45962.42884641204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45962.42884641204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45962.42884641204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45962.42884641204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45962.42884641204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45962.42884641204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45962.42884641204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45962.42884641204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45962.42884641204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45962.42884641204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45962.42884641204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45962.42884641204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45962.42884641204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45962.42884641204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45962.42884641204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45962.42884641204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45962.42884641204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45962.42884641204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45962.42884641204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45962.42884641204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45962.42884641204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45962.42884641204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45962.42884641204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45962.42884641204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45962.42884641204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45962.42884641204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45962.42884641204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45962.42884641204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45962.42884641204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45962.42884641204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45962.42884641204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45962.42884641204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45962.42884641204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45962.42884641204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45962.42884641204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45962.42884641204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45962.42884641204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45962.42884641204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45962.42884641204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45962.42884641204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45962.42884641204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45962.42884641204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45962.42884641204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45962.42884641204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45962.42884641204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45962.42884641204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45962.42884641204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45962.42884641204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45962.42884641204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45962.42884641204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45962.42884641204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45962.42884641204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45962.42884641204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45962.42884641204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45962.42884641204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45962.42884641204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45962.42884641204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45962.42884641204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45962.42884641204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45962.42884641204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45962.42884641204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45962.42884641204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45962.42884641204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45962.42884641204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45962.42884641204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45962.42884641204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45962.42884641204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45962.42884641204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45962.42884641204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45962.42884641204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45962.42884641204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45962.42884641204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45962.42884641204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45962.42884641204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45962.42884641204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45962.42884641204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45962.42884641204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45962.42884641204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45962.42884641204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45962.42884641204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45962.42884641204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45962.42884641204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45962.42884641204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45962.42884641204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45962.42884641204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45962.42884641204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45962.42884641204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45962.42884641204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45962.42884641204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45962.42884641204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45962.42884641204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45962.42884641204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45962.42884641204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45962.42884641204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45962.42884641204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45962.42884641204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45962.42884641204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45962.42884641204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45962.42884641204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45962.42884641204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45962.42884641204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45962.42884641204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45962.42884641204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45962.42884641204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45962.42884641204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45962.42884641204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45962.42884641204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45962.42884641204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45962.42884641204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45962.42884641204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45962.42884641204</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45962.42884641204</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099928B8-80DB-40DA-AF1E-D1D5A2F74EC1}"/>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9"/>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137.4290085648172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3.6867630787091912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12886</v>
      </c>
      <c r="E5" s="114" t="s">
        <v>39021</v>
      </c>
      <c r="F5" s="115">
        <v>45962.238229166665</v>
      </c>
      <c r="G5" s="116">
        <f ca="1">IFERROR(NOW()-F5,"-")</f>
        <v>0.19061724537459668</v>
      </c>
      <c r="H5" s="115">
        <v>45962.118090277778</v>
      </c>
      <c r="I5" s="18" t="str">
        <f>IFERROR(VLOOKUP(D5,DB!A:F,6,0),"")</f>
        <v>SCECO</v>
      </c>
      <c r="J5" s="18" t="str">
        <f>IFERROR(VLOOKUP(D5,DB!A:G,7,0),"")</f>
        <v>Dead+Dead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25879</v>
      </c>
      <c r="E6" s="114" t="s">
        <v>39021</v>
      </c>
      <c r="F6" s="115">
        <v>45962.302557870367</v>
      </c>
      <c r="G6" s="116">
        <f ca="1">IFERROR(NOW()-F6,"-")</f>
        <v>0.1262885416726931</v>
      </c>
      <c r="H6" s="115">
        <v>45962.297662037039</v>
      </c>
      <c r="I6" s="18" t="str">
        <f>IFERROR(VLOOKUP(D6,DB!A:F,6,0),"")</f>
        <v>SCECO</v>
      </c>
      <c r="J6" s="18" t="str">
        <f>IFERROR(VLOOKUP(D6,DB!A:G,7,0),"")</f>
        <v>Vandalized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25037</v>
      </c>
      <c r="E7" s="114" t="s">
        <v>39102</v>
      </c>
      <c r="F7" s="115">
        <v>45962.352905092594</v>
      </c>
      <c r="G7" s="116">
        <f ca="1">IFERROR(NOW()-F7,"-")</f>
        <v>7.5941319446428679E-2</v>
      </c>
      <c r="H7" s="115">
        <v>45962.340810185182</v>
      </c>
      <c r="I7" s="18" t="str">
        <f>IFERROR(VLOOKUP(D7,DB!A:F,6,0),"")</f>
        <v>SCECO</v>
      </c>
      <c r="J7" s="18" t="str">
        <f>IFERROR(VLOOKUP(D7,DB!A:G,7,0),"")</f>
        <v>Weak</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45962.42884641204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45962.42884641204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45962.42884641204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45962.42884641204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45962.42884641204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45962.42884641204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45962.42884641204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61"/>
      <c r="B15" s="162" t="str">
        <f>IFERROR(VLOOKUP(D15,DB!A:K,11,0),"")</f>
        <v/>
      </c>
      <c r="C15" s="162"/>
      <c r="D15" s="162"/>
      <c r="E15" s="163"/>
      <c r="F15" s="164"/>
      <c r="G15" s="165">
        <f ca="1">IFERROR(NOW()-F15,"-")</f>
        <v>45962.42884641204</v>
      </c>
      <c r="H15" s="164"/>
      <c r="I15" s="162" t="str">
        <f>IFERROR(VLOOKUP(D15,DB!A:F,6,0),"")</f>
        <v/>
      </c>
      <c r="J15" s="162" t="str">
        <f>IFERROR(VLOOKUP(D15,DB!A:G,7,0),"")</f>
        <v/>
      </c>
      <c r="K15" s="166"/>
      <c r="L15" s="162" t="str">
        <f>IFERROR(VLOOKUP(D15,DB!A:I,9,0),"")</f>
        <v/>
      </c>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162"/>
      <c r="BX15" s="162"/>
      <c r="BY15" s="162"/>
      <c r="BZ15" s="162"/>
      <c r="CA15" s="162"/>
      <c r="CB15" s="162"/>
      <c r="CC15" s="162"/>
      <c r="CD15" s="162"/>
      <c r="CE15" s="162"/>
      <c r="CF15" s="162"/>
      <c r="CG15" s="162"/>
      <c r="CH15" s="162"/>
      <c r="CI15" s="162"/>
      <c r="CJ15" s="167"/>
    </row>
    <row r="16" spans="1:88" ht="31.5" customHeight="1">
      <c r="A16" s="113"/>
      <c r="B16" s="18" t="str">
        <f>IFERROR(VLOOKUP(D16,DB!A:K,11,0),"")</f>
        <v/>
      </c>
      <c r="C16" s="18"/>
      <c r="D16" s="18"/>
      <c r="E16" s="114"/>
      <c r="F16" s="115"/>
      <c r="G16" s="116">
        <f ca="1">IFERROR(NOW()-F16,"-")</f>
        <v>45962.42884641204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45962.42884641204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45962.42884641204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45962.42884641204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45962.42884641204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45962.42884641204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45962.42884641204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45962.42884641204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45962.42884641204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45962.42884641204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45962.42884641204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45962.42884641204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45962.42884641204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45962.42884641204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45962.42884641204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45962.42884641204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45962.42884641204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45962.42884641204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45962.42884641204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45962.42884641204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45962.42884641204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45962.42884641204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45962.42884641204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45962.42884641204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45962.42884641204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45962.42884641204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45962.42884641204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45962.42884641204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45962.42884641204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45962.42884641204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45962.42884641204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45962.42884641204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45962.42884641204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45962.42884641204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45962.42884641204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45962.42884641204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45962.42884641204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45962.42884641204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45962.42884641204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45962.42884641204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45962.42884641204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45962.42884641204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45962.42884641204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45962.42884641204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45962.42884641204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45962.42884641204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45962.42884641204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45962.42884641204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45962.42884641204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45962.42884641204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45962.42884641204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45962.42884641204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45962.42884641204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45962.42884641204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45962.42884641204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45962.42884641204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45962.42884641204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45962.42884641204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45962.42884641204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45962.42884641204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45962.42884641204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45962.42884641204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45962.42884641204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45962.42884641204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45962.42884641204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45962.42884641204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45962.42884641204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45962.42884641204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45962.42884641204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45962.42884641204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45962.42884641204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45962.42884641204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45962.42884641204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45962.42884641204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45962.42884641204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45962.42884641204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45962.42884641204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45962.42884641204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45962.42884641204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45962.42884641204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45962.42884641204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45962.42884641204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45962.42884641204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45962.42884641204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45962.42884641204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45962.42884641204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45962.42884641204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45962.42884641204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45962.42884641204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45962.42884641204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45962.42884641204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45962.42884641204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45962.42884641204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45962.42884641204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45962.42884641204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45962.42884641204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45962.42884641204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45962.42884641204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45962.42884641204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45962.42884641204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45962.42884641204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45962.42884641204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45962.42884641204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45962.42884641204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45962.42884641204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45962.42884641204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45962.42884641204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45962.42884641204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45962.42884641204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45962.42884641204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45962.42884641204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45962.42884641204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45962.42884641204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45962.42884641204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45962.42884641204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45962.42884641204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45962.42884641204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45962.42884641204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45962.42884641204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45962.42884641204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45962.42884641204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45962.42884641204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45962.42884641204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45962.42884641204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45962.42884641204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45962.42884641204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45962.42884641204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45962.42884641204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45962.42884641204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45962.42884641204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45962.42884641204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45962.42884641204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45962.42884641204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45962.42884641204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45962.42884641204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45962.42884641204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45962.42884641204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45962.42884641204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45962.42884641204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45962.42884641204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45962.42884641204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45962.42884641204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45962.42884641204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61"/>
      <c r="B159" s="162" t="str">
        <f>IFERROR(VLOOKUP(D159,DB!A:K,11,0),"")</f>
        <v/>
      </c>
      <c r="C159" s="162"/>
      <c r="D159" s="162"/>
      <c r="E159" s="163"/>
      <c r="F159" s="164"/>
      <c r="G159" s="165">
        <f ca="1">IFERROR(NOW()-F159,"-")</f>
        <v>45962.42884641204</v>
      </c>
      <c r="H159" s="164"/>
      <c r="I159" s="162" t="str">
        <f>IFERROR(VLOOKUP(D159,DB!A:F,6,0),"")</f>
        <v/>
      </c>
      <c r="J159" s="162" t="str">
        <f>IFERROR(VLOOKUP(D159,DB!A:G,7,0),"")</f>
        <v/>
      </c>
      <c r="K159" s="166"/>
      <c r="L159" s="162" t="str">
        <f>IFERROR(VLOOKUP(D159,DB!A:I,9,0),"")</f>
        <v/>
      </c>
      <c r="M159" s="162"/>
      <c r="N159" s="162"/>
      <c r="O159" s="162"/>
      <c r="P159" s="162"/>
      <c r="Q159" s="162"/>
      <c r="R159" s="162"/>
      <c r="S159" s="162"/>
      <c r="T159" s="162"/>
      <c r="U159" s="162"/>
      <c r="V159" s="162"/>
      <c r="W159" s="162"/>
      <c r="X159" s="162"/>
      <c r="Y159" s="162"/>
      <c r="Z159" s="162"/>
      <c r="AA159" s="162"/>
      <c r="AB159" s="162"/>
      <c r="AC159" s="162"/>
      <c r="AD159" s="162"/>
      <c r="AE159" s="162"/>
      <c r="AF159" s="162"/>
      <c r="AG159" s="162"/>
      <c r="AH159" s="162"/>
      <c r="AI159" s="162"/>
      <c r="AJ159" s="162"/>
      <c r="AK159" s="162"/>
      <c r="AL159" s="162"/>
      <c r="AM159" s="162"/>
      <c r="AN159" s="162"/>
      <c r="AO159" s="162"/>
      <c r="AP159" s="162"/>
      <c r="AQ159" s="162"/>
      <c r="AR159" s="162"/>
      <c r="AS159" s="162"/>
      <c r="AT159" s="162"/>
      <c r="AU159" s="162"/>
      <c r="AV159" s="162"/>
      <c r="AW159" s="162"/>
      <c r="AX159" s="162"/>
      <c r="AY159" s="162"/>
      <c r="AZ159" s="162"/>
      <c r="BA159" s="162"/>
      <c r="BB159" s="162"/>
      <c r="BC159" s="162"/>
      <c r="BD159" s="162"/>
      <c r="BE159" s="162"/>
      <c r="BF159" s="162"/>
      <c r="BG159" s="162"/>
      <c r="BH159" s="162"/>
      <c r="BI159" s="162"/>
      <c r="BJ159" s="162"/>
      <c r="BK159" s="162"/>
      <c r="BL159" s="162"/>
      <c r="BM159" s="162"/>
      <c r="BN159" s="162"/>
      <c r="BO159" s="162"/>
      <c r="BP159" s="162"/>
      <c r="BQ159" s="162"/>
      <c r="BR159" s="162"/>
      <c r="BS159" s="162"/>
      <c r="BT159" s="162"/>
      <c r="BU159" s="162"/>
      <c r="BV159" s="162"/>
      <c r="BW159" s="162"/>
      <c r="BX159" s="162"/>
      <c r="BY159" s="162"/>
      <c r="BZ159" s="162"/>
      <c r="CA159" s="162"/>
      <c r="CB159" s="162"/>
      <c r="CC159" s="162"/>
      <c r="CD159" s="162"/>
      <c r="CE159" s="162"/>
      <c r="CF159" s="162"/>
      <c r="CG159" s="162"/>
      <c r="CH159" s="162"/>
      <c r="CI159" s="162"/>
      <c r="CJ159" s="167"/>
    </row>
  </sheetData>
  <dataValidations count="2">
    <dataValidation allowBlank="1" showInputMessage="1" showErrorMessage="1" sqref="E1" xr:uid="{4D935161-CDD3-4592-B877-3FB59C99E142}"/>
    <dataValidation type="list" allowBlank="1" showInputMessage="1" showErrorMessage="1" sqref="E3:E15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c r="D2" s="63" t="s">
        <v>38877</v>
      </c>
      <c r="E2" s="18" t="s">
        <v>39021</v>
      </c>
      <c r="F2" s="20"/>
      <c r="G2" s="21">
        <f t="shared" ref="G2:G53" ca="1" si="0">IFERROR(NOW()-F2,"-")</f>
        <v>45962.428846527779</v>
      </c>
      <c r="H2" s="22"/>
      <c r="I2" s="19" t="str">
        <f>IFERROR(VLOOKUP(D2,DB!A:F,6,0),"")</f>
        <v>SCECO</v>
      </c>
      <c r="J2" s="18" t="str">
        <f>IFERROR(VLOOKUP(D2,DB!A:G,7,0),"")</f>
        <v>In progress</v>
      </c>
      <c r="K2" s="46" t="s">
        <v>39114</v>
      </c>
      <c r="L2" s="23" t="str">
        <f>IFERROR(VLOOKUP(D2,DB!A:I,9,0),"")</f>
        <v>Latis</v>
      </c>
    </row>
    <row r="3" spans="1:13" ht="15" customHeight="1">
      <c r="A3" s="19"/>
      <c r="B3" s="63" t="str">
        <f>IFERROR(VLOOKUP(D3,DB!A:K,11,0),"")</f>
        <v/>
      </c>
      <c r="C3" s="18"/>
      <c r="D3" s="63"/>
      <c r="E3" s="18"/>
      <c r="F3" s="20"/>
      <c r="G3" s="21">
        <f t="shared" ca="1" si="0"/>
        <v>45962.428846527779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45962.428846527779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45962.428846527779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45962.428846527779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45962.428846527779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45962.428846527779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45962.428846527779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45962.428846527779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45962.428846527779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45962.428846527779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45962.428846527779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45962.428846527779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45962.428846527779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45962.428846527779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45962.428846527779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45962.428846527779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45962.428846527779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45962.428846527779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45962.428846527779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45962.428846527779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45962.428846527779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45962.428846527779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45962.428846527779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45962.428846527779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45962.428846527779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45962.428846527779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45962.428846527779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45962.428846527779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45962.428846527779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45962.428846527779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45962.428846527779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45962.428846527779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45962.428846527779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45962.428846527779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45962.428846527779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45962.428846527779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45962.428846527779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45962.428846527779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45962.428846527779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45962.428846527779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45962.428846527779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45962.428846527779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45962.428846527779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45962.428846527779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45962.428846527779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45962.428846527779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45962.428846527779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45962.428846527779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45962.428846527779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45962.428846527779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45962.428846527779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45962.428846527779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45962.428846527779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45962.428846527779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45962.428846527779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45962.428846527779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45962.428846527779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45962.428846527779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45962.428846527779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45962.428846527779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45962.428846527779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45962.428846527779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45962.428846527779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45962.428846527779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45962.428846527779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45962.428846527779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45962.428846527779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45962.428846527779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45962.428846527779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45962.428846527779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45962.428846527779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45962.428846527779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45962.428846527779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45962.428846527779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45962.428846527779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45962.428846527779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45962.428846527779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45962.428846527779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45962.428846527779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45962.428846527779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45962.428846527779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45962.428846527779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45962.428846527779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45962.428846527779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45962.428846527779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45962.428846527779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45962.428846527779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45962.428846527779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45962.428846527779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45962.428846527779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45962.428846527779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45962.428846527779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45962.428846527779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45962.428846527779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45962.428846527779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45962.428846527779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45962.428846527779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45962.428846527779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45962.428846527779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45962.428846527779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45962.428846527779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45962.428846527779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45962.428846527779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45962.428846527779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45962.428846527779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45962.428846527779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45962.428846527779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45962.428846527779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45962.428846527779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45962.428846527779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45962.428846527779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45962.428846527779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45962.428846527779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45962.428846527779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45962.428846527779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45962.428846527779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45962.428846527779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45962.428846527779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45962.428846527779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45962.428846527779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45962.428846527779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45962.428846527779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45962.428846527779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45962.428846527779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45962.428846527779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45962.428846527779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45962.428846527779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45962.428846527779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45962.428846527779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45962.428846527779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45962.428846527779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45962.428846527779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45962.428846527779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45962.428846527779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45962.428846527779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45962.428846527779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45962.428846527779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45962.428846527779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45962.428846527779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45962.428846527779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45962.428846527779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45962.428846527779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45962.428846527779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45962.428846527779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45962.428846527779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45962.428846527779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45962.428846527779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45962.428846527779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45962.428846527779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45962.428846527779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45962.428846527779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45962.428846527779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45962.428846527779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45962.428846527779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45962.428846527779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45962.428846527779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45962.428846527779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45962.428846527779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45962.428846527779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45962.428846527779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45962.428846527779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45962.428846527779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45962.428846527779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45962.428846527779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45962.428846527779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45962.428846527779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45962.428846527779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45962.428846527779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45962.428846527779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45962.428846527779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45962.428846527779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45962.428846527779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45962.428846527779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45962.428846527779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45962.428846527779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45962.428846527779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45962.428846527779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45962.428846527779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45962.428846527779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45962.428846527779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45962.428846527779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45962.428846527779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45962.428846527779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45962.428846527779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45962.428846527779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45962.428846527779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45962.428846527779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45962.428846527779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45962.428846527779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45962.428846527779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45962.428846527779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45962.428846527779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45962.428846527779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45962.428846527779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45962.428846527779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45962.428846527779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45962.428846527779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45962.428846527779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45962.428846527779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45962.428846527779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45962.428846527779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45962.428846527779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45962.428846527779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45962.428846527779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45962.428846527779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45962.428846527779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45962.428846527779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45962.428846527779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45962.428846527779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45962.428846527779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45962.428846527779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45962.428846527779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45962.428846527779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45962.428846527779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45962.428846527779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45962.428846527779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45962.428846527779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45962.428846527779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45962.428846527779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45962.428846527779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45962.428846527779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45962.428846527779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45962.428846527779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45962.428846527779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45962.428846527779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45962.428846527779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45962.428846527779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45962.428846527779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45962.428846527779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45962.428846527779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45962.428846527779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45962.428846527779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45962.428846527779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45962.428846527779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45962.428846527779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45962.428846527779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45962.428846527779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45962.428846527779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45962.428846527779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45962.428846527779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45962.428846527779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45962.428846527779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45962.428846527779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45962.428846527779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45962.428846527779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45962.428846527779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45962.428846527779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45962.428846527779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45962.428846527779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45962.428846527779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45962.428846527779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45962.428846527779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45962.428846527779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45962.428846527779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45962.428846527779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45962.428846527779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45962.428846527779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45962.428846527779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45962.428846527779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45962.428846527779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45962.428846527779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45962.428846527779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45962.428846527779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45962.428846527779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45962.428846527779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45962.428846527779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45962.428846527779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45962.428846527779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45962.428846527779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45962.428846527779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45962.428846527779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45962.428846527779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45962.428846527779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45962.428846527779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45962.428846527779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45962.428846527779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45962.428846527779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45962.428846527779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45962.428846527779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45962.428846527779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45962.428846527779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45962.428846527779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45962.428846527779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45962.428846527779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45962.428846527779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45962.428846527779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45962.428846527779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45962.428846527779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45962.428846527779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45962.428846527779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45962.428846527779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45962.428846527779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45962.428846527779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45962.428846527779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45962.428846527779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45962.428846527779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45962.428846527779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45962.428846527779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45962.428846527779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45962.428846527779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45962.428846527779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45962.428846527779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45962.428846527779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45962.428846527779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45962.428846527779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45962.428846527779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45962.428846527779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45962.428846527779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45962.428846527779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45962.428846527779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45962.428846527779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45962.428846527779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45962.428846527779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45962.428846527779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45962.428846527779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45962.428846527779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45962.428846527779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45962.428846527779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45962.428846527779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45962.428846527779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45962.428846527779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45962.428846527779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45962.428846527779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45962.428846527779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45962.428846527779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45962.428846527779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45962.428846527779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45962.428846527779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45962.428846527779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45962.428846527779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45962.428846527779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45962.428846527779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45962.428846527779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45962.428846527779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45962.428846527779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45962.428846527779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45962.428846527779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45962.428846527779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45962.428846527779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45962.428846527779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45962.428846527779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45962.428846527779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45962.428846527779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45962.428846527779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45962.428846527779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45962.428846527779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45962.428846527779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45962.428846527779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45962.428846527779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45962.428846527779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45962.428846527779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45962.428846527779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45962.428846527779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45962.428846527779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45962.428846527779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45962.428846527779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45962.428846527779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45962.428846527779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45962.428846527779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45962.428846527779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45962.428846527779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45962.428846527779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45962.428846527779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45962.428846527779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45962.428846527779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45962.428846527779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45962.428846527779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45962.428846527779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45962.428846527779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45962.428846527779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45962.428846527779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45962.428846527779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45962.428846527779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45962.428846527779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45962.428846527779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45962.428846527779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45962.428846527779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45962.428846527779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45962.428846527779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45962.428846527779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45962.428846527779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45962.428846527779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45962.428846527779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45962.428846527779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45962.428846527779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45962.428846527779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45962.428846527779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45962.428846527779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45962.428846527779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45962.428846527779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45962.428846527779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45962.428846527779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45962.428846527779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45962.428846527779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45962.428846527779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45962.428846527779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45962.428846527779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45962.428846527779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45962.428846527779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45962.428846527779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45962.428846527779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45962.428846527779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45962.428846527779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45962.428846527779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45962.428846527779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45962.428846527779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45962.428846527779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45962.428846527779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45962.428846527779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45962.428846527779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45962.428846527779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45962.428846527779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45962.428846527779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45962.428846527779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45962.428846527779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45962.428846527779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45962.428846527779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45962.428846527779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45962.428846527779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45962.428846527779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45962.428846527779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45962.428846527779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45962.428846527779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45962.428846527779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45962.428846527779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45962.428846527779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45962.428846527779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45962.428846527779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45962.428846527779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45962.428846527779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45962.428846527779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45962.428846527779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45962.428846527779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45962.428846527779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45962.428846527779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45962.428846527779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45962.428846527779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45962.428846527779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45962.428846527779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45962.428846527779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45962.428846527779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45962.428846527779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45962.428846527779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45962.428846527779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45962.428846527779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45962.428846527779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45962.428846527779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45962.428846527779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45962.428846527779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45962.428846527779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45962.428846527779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45962.428846527779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45962.428846527779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45962.428846527779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45962.428846527779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45962.428846527779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45962.428846527779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45962.428846527779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45962.428846527779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45962.428846527779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45962.428846527779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45962.428846527779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45962.428846527779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45962.428846527779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45962.428846527779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45962.428846527779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45962.428846527779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45962.428846527779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45962.428846527779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45962.428846527779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45962.428846527779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45962.428846527779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45962.428846527779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45962.428846527779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45962.428846527779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45962.428846527779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45962.428846527779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45962.428846527779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45962.428846527779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45962.428846527779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45962.428846527779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45962.428846527779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45962.428846527779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45962.428846527779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45962.428846527779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45962.428846527779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45962.428846527779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45962.428846527779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45962.428846527779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45962.428846527779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45962.428846527779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45962.428846527779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45962.428846527779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45962.428846527779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45962.428846527779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45962.428846527779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45962.428846527779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45962.428846527779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45962.428846527779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45962.428846527779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45962.428846527779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45962.428846527779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45962.428846527779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45962.428846527779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45962.428846527779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45962.428846527779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45962.428846527779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45962.428846527779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45962.428846527779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45962.428846527779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45962.428846527779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45962.428846527779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45962.428846527779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45962.428846527779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45962.428846527779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45962.428846527779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45962.428846527779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45962.428846527779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45962.428846527779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45962.428846527779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45962.428846527779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45962.428846527779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45962.428846527779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45962.428846527779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45962.428846527779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45962.428846527779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45962.428846527779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45962.428846527779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45962.428846527779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45962.428846527779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45962.428846527779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45962.428846527779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45962.428846527779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45962.428846527779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45962.428846527779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45962.428846527779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45962.428846527779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45962.428846527779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45962.428846527779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45962.428846527779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45962.428846527779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45962.428846527779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45962.428846527779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45962.428846527779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45962.428846527779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45962.428846527779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45962.428846527779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45962.428846527779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45962.428846527779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45962.428846527779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45962.428846527779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45962.428846527779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45962.428846527779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45962.428846527779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45962.428846527779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45962.428846527779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45962.428846527779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45962.428846527779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45962.428846527779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45962.428846527779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45962.428846527779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45962.428846527779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45962.428846527779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45962.428846527779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45962.428846527779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45962.428846527779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45962.428846527779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45962.428846527779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45962.428846527779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45962.428846527779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45962.428846527779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45962.428846527779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45962.428846527779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45962.428846527779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45962.428846527779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45962.428846527779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45962.428846527779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45962.428846527779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45962.428846527779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45962.428846527779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45962.428846527779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45962.428846527779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45962.428846527779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45962.428846527779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45962.428846527779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45962.428846527779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45962.428846527779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45962.428846527779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45962.428846527779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45962.428846527779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45962.428846527779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45962.428846527779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45962.428846527779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45962.428846527779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45962.428846527779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45962.428846527779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45962.428846527779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45962.428846527779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45962.428846527779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45962.428846527779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45962.428846527779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45962.428846527779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45962.428846527779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45962.428846527779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45962.428846527779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45962.428846527779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45962.428846527779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45962.428846527779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45962.428846527779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45962.428846527779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45962.428846527779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45962.428846527779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45962.428846527779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45962.428846527779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45962.428846527779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45962.428846527779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45962.428846527779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45962.428846527779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45962.428846527779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45962.428846527779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45962.428846527779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45962.428846527779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45962.428846527779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45962.428846527779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45962.428846527779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45962.428846527779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45962.428846527779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45962.428846527779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45962.428846527779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45962.428846527779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45962.428846527779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45962.428846527779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45962.428846527779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45962.428846527779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45962.428846527779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45962.428846527779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45962.428846527779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45962.428846527779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45962.428846527779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45962.428846527779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45962.428846527779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45962.428846527779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45962.428846527779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45962.428846527779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45962.428846527779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45962.428846527779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45962.428846527779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45962.428846527779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45962.428846527779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45962.428846527779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45962.428846527779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45962.428846527779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45962.428846527779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45962.428846527779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45962.428846527779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45962.428846527779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45962.428846527779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45962.428846527779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45962.428846527779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45962.428846527779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45962.428846527779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45962.428846527779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45962.428846527779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45962.428846527779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45962.428846527779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45962.428846527779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45962.428846527779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45962.428846527779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45962.428846527779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45962.428846527779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45962.428846527779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45962.428846527779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45962.428846527779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45962.428846527779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45962.428846527779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45962.428846527779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45962.428846527779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45962.428846527779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45962.428846527779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45962.428846527779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45962.428846527779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45962.428846527779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45962.428846527779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45962.428846527779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45962.428846527779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45962.428846527779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45962.428846527779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45962.428846527779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45962.428846527779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45962.428846527779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45962.428846527779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45962.428846527779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45962.428846527779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45962.428846527779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45962.428846527779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45962.428846527779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45962.428846527779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45962.428846527779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45962.428846527779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45962.428846527779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45962.428846527779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45962.428846527779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45962.428846527779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45962.428846527779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45962.428846527779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45962.428846527779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45962.428846527779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45962.428846527779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45962.428846527779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45962.428846527779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45962.428846527779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45962.428846527779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45962.428846527779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45962.428846527779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45962.428846527779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45962.428846527779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45962.428846527779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45962.428846527779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45962.428846527779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45962.428846527779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45962.428846527779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45962.428846527779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45962.428846527779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45962.428846527779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45962.428846527779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45962.428846527779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45962.428846527779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45962.428846527779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45962.428846527779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45962.428846527779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45962.428846527779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45962.428846527779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45962.428846527779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45962.428846527779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45962.428846527779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45962.428846527779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45962.428846527779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45962.428846527779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45962.428846527779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45962.428846527779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45962.428846527779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45962.428846527779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45962.428846527779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45962.428846527779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45962.428846527779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45962.428846527779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45962.428846527779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45962.428846527779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45962.428846527779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45962.428846527779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45962.428846527779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45962.428846527779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45962.428846527779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45962.428846527779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45962.428846527779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45962.428846527779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45962.428846527779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45962.428846527779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45962.428846527779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45962.428846527779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45962.428846527779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45962.428846527779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45962.428846527779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45962.428846527779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45962.428846527779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45962.428846527779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45962.428846527779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45962.428846527779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45962.428846527779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45962.428846527779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45962.428846527779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45962.428846527779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45962.428846527779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45962.428846527779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45962.428846527779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45962.428846527779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45962.428846527779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45962.428846527779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45962.428846527779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45962.428846527779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45962.428846527779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45962.428846527779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45962.428846527779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45962.428846527779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45962.428846527779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45962.428846527779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45962.428846527779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45962.428846527779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45962.428846527779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45962.428846527779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45962.428846527779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45962.428846527779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45962.428846527779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45962.428846527779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45962.428846527779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45962.428846527779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45962.428846527779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45962.428846527779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45962.428846527779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45962.428846527779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45962.428846527779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45962.428846527779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45962.428846527779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45962.428846527779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45962.428846527779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45962.428846527779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45962.428846527779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45962.428846527779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45962.428846527779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45962.428846527779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45962.428846527779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45962.428846527779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45962.428846527779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45962.428846527779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45962.428846527779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45962.428846527779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45962.428846527779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45962.428846527779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45962.428846527779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45962.428846527779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45962.428846527779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45962.428846527779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45962.428846527779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45962.428846527779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45962.428846527779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45962.428846527779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45962.428846527779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45962.428846527779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45962.428846527779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45962.428846527779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45962.428846527779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45962.428846527779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45962.428846527779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45962.428846527779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45962.428846527779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45962.428846527779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45962.428846527779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45962.428846527779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45962.428846527779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45962.428846527779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45962.428846527779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45962.428846527779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45962.428846527779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45962.428846527779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45962.428846527779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45962.428846527779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45962.428846527779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45962.428846527779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45962.428846527779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45962.428846527779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45962.428846527779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45962.428846527779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45962.428846527779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45962.428846527779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45962.428846527779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45962.428846527779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45962.428846527779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45962.428846527779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45962.428846527779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45962.428846527779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45962.428846527779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45962.428846527779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45962.428846527779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45962.428846527779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45962.428846527779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45962.428846527779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45962.428846527779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45962.428846527779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45962.428846527779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45962.428846527779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45962.428846527779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45962.428846527779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45962.428846527779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45962.428846527779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45962.428846527779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45962.428846527779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45962.428846527779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45962.428846527779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45962.428846527779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45962.428846527779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45962.428846527779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45962.428846527779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45962.428846527779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45962.428846527779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45962.428846527779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45962.428846527779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45962.428846527779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45962.428846527779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45962.428846527779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45962.428846527779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45962.428846527779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45962.428846527779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45962.428846527779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45962.428846527779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45962.428846527779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45962.428846527779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45962.428846527779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45962.428846527779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45962.428846527779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45962.428846527779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45962.428846527779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45962.428846527779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45962.428846527779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45962.428846527779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45962.428846527779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45962.428846527779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45962.428846527779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45962.428846527779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45962.428846527779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45962.428846527779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45962.428846527779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45962.428846527779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45962.428846527779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45962.428846527779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45962.428846527779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45962.428846527779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45962.428846527779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45962.428846527779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45962.428846527779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45962.428846527779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45962.428846527779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45962.428846527779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45962.428846527779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45962.428846527779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45962.428846527779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45962.428846527779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45962.428846527779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45962.428846527779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45962.428846527779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45962.428846527779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45962.428846527779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45962.428846527779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45962.428846527779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45962.428846527779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45962.428846527779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45962.428846527779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45962.428846527779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45962.428846527779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45962.428846527779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45962.428846527779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45962.428846527779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45962.428846527779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45962.428846527779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45962.428846527779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45962.428846527779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45962.428846527779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45962.428846527779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45962.428846527779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45962.428846527779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45962.428846527779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45962.428846527779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45962.428846527779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45962.428846527779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45962.428846527779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45962.428846527779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45962.428846527779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45962.428846527779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45962.428846527779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45962.428846527779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45962.428846527779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45962.428846527779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45962.428846527779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45962.428846527779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45962.428846527779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45962.428846527779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45962.428846527779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45962.428846527779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45962.428846527779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45962.428846527779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45962.428846527779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45962.428846527779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45962.428846527779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45962.428846527779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45962.428846527779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45962.428846527779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45962.428846527779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45962.428846527779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45962.428846527779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45962.428846527779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45962.428846527779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45962.428846527779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45962.428846527779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45962.428846527779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45962.428846527779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45962.428846527779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45962.428846527779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45962.428846527779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45962.428846527779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45962.428846527779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45962.428846527779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45962.428846527779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45962.428846527779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45962.428846527779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45962.428846527779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45962.428846527779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45962.428846527779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45962.428846527779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45962.428846527779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45962.428846527779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45962.428846527779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45962.428846527779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45962.428846527779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45962.428846527779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45962.428846527779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45962.428846527779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45962.428846527779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45962.428846527779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45962.428846527779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45962.428846527779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45962.428846527779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45962.428846527779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45962.428846527779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45962.428846527779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45962.428846527779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45962.428846527779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45962.428846527779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45962.428846527779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45962.428846527779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45962.428846527779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45962.428846527779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45962.428846527779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45962.428846527779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45962.428846527779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45962.428846527779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45962.428846527779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45962.428846527779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45962.428846527779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45962.428846527779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45962.428846527779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45962.428846527779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45962.428846527779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45962.428846527779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45962.428846527779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45962.428846527779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45962.428846527779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45962.428846527779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45962.428846527779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45962.428846527779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45962.428846527779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45962.428846527779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45962.428846527779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45962.428846527779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45962.428846527779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45962.428846527779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45962.428846527779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45962.428846527779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45962.428846527779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45962.428846527779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45962.428846527779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45962.428846527779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45962.428846527779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45962.428846527779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45962.428846527779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45962.428846527779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45962.428846527779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45962.428846527779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45962.428846527779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45962.428846527779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45962.428846527779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45962.428846527779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45962.428846527779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45962.428846527779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45962.428846527779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45962.428846527779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45962.428846527779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45962.428846527779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45962.428846527779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45962.428846527779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45962.428846527779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45962.428846527779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45962.428846527779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45962.428846527779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45962.428846527779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45962.428846527779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45962.428846527779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45962.428846527779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45962.428846527779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45962.428846527779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45962.428846527779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45962.428846527779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45962.428846527779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45962.428846527779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45962.428846527779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45962.428846527779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45962.428846527779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45962.428846527779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45962.428846527779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45962.428846527779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45962.428846527779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45962.428846527779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258.94812881944381</v>
      </c>
      <c r="H2" s="99">
        <v>45703.474768518521</v>
      </c>
      <c r="I2" s="99" t="str">
        <f>IFERROR(VLOOKUP(D2,DB!A:F,6,0),"")</f>
        <v>SCECO</v>
      </c>
      <c r="J2" s="99" t="str">
        <f>IFERROR(VLOOKUP(D2,DB!A:G,7,0),"")</f>
        <v>Dead</v>
      </c>
      <c r="K2" s="101" t="s">
        <v>39116</v>
      </c>
      <c r="L2" s="94" t="str">
        <f>IFERROR(VLOOKUP(D2,DB!A:I,9,0),"")</f>
        <v>Latis</v>
      </c>
    </row>
    <row r="3" spans="1:16" ht="26.25" customHeight="1">
      <c r="A3" s="169" t="s">
        <v>39117</v>
      </c>
      <c r="B3" s="119" t="str">
        <f>IFERROR(VLOOKUP(D3,DB!A:K,11,0),"")</f>
        <v>R4</v>
      </c>
      <c r="C3" s="120">
        <v>1</v>
      </c>
      <c r="D3" s="94" t="s">
        <v>28974</v>
      </c>
      <c r="E3" s="98" t="s">
        <v>39021</v>
      </c>
      <c r="F3" s="123">
        <v>45960.96875</v>
      </c>
      <c r="G3" s="124">
        <f ca="1">IFERROR(NOW()-F3,"")</f>
        <v>1.4600965277786599</v>
      </c>
      <c r="H3" s="123">
        <v>45960.963101851848</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2</v>
      </c>
      <c r="D4" s="94" t="s">
        <v>36782</v>
      </c>
      <c r="E4" s="98" t="s">
        <v>39021</v>
      </c>
      <c r="F4" s="123">
        <v>45962.376261574071</v>
      </c>
      <c r="G4" s="124">
        <f ca="1">IFERROR(NOW()-F4,"")</f>
        <v>5.2584606484742835E-2</v>
      </c>
      <c r="H4" s="123">
        <v>45962.352060185185</v>
      </c>
      <c r="I4" s="119" t="str">
        <f>IFERROR(VLOOKUP(D4,DB!A:F,6,0),"")</f>
        <v>Generator-SG</v>
      </c>
      <c r="J4" s="119" t="str">
        <f>IFERROR(VLOOKUP(D4,DB!A:G,7,0),"")</f>
        <v>Dead</v>
      </c>
      <c r="K4" s="125" t="s">
        <v>39120</v>
      </c>
      <c r="L4" s="121" t="str">
        <f>IFERROR(VLOOKUP(D4,DB!A:I,9,0),"")</f>
        <v>Latis</v>
      </c>
    </row>
    <row r="5" spans="1:16" ht="15" customHeight="1">
      <c r="A5" s="119" t="s">
        <v>39121</v>
      </c>
      <c r="B5" s="119" t="str">
        <f>IFERROR(VLOOKUP(D5,DB!A:K,11,0),"")</f>
        <v>R4</v>
      </c>
      <c r="C5" s="120">
        <v>1</v>
      </c>
      <c r="D5" s="121" t="s">
        <v>37756</v>
      </c>
      <c r="E5" s="98" t="s">
        <v>39021</v>
      </c>
      <c r="F5" s="123">
        <v>45962.418055555558</v>
      </c>
      <c r="G5" s="124">
        <f ca="1">IFERROR(NOW()-F5,"")</f>
        <v>1.0790972221002448E-2</v>
      </c>
      <c r="H5" s="99">
        <v>45962.388888888891</v>
      </c>
      <c r="I5" s="119" t="str">
        <f>IFERROR(VLOOKUP(D5,DB!A:F,6,0),"")</f>
        <v>SCECO</v>
      </c>
      <c r="J5" s="119" t="str">
        <f>IFERROR(VLOOKUP(D5,DB!A:G,7,0),"")</f>
        <v>Vandalized</v>
      </c>
      <c r="K5" s="125" t="s">
        <v>39122</v>
      </c>
      <c r="L5" s="121" t="str">
        <f>IFERROR(VLOOKUP(D5,DB!A:I,9,0),"")</f>
        <v>Latis</v>
      </c>
    </row>
    <row r="6" spans="1:16" ht="15" customHeight="1">
      <c r="A6" s="119"/>
      <c r="B6" s="119" t="str">
        <f>IFERROR(VLOOKUP(D6,DB!A:K,11,0),"")</f>
        <v/>
      </c>
      <c r="C6" s="120"/>
      <c r="D6" s="121"/>
      <c r="E6" s="98"/>
      <c r="F6" s="123"/>
      <c r="G6" s="124">
        <f ca="1">IFERROR(NOW()-F6,"")</f>
        <v>45962.428846527779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45962.428846527779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45962.428846527779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45962.428846527779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45962.428846527779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45962.428846527779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45962.428846527779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45962.428846527779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45962.428846527779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45962.428846527779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45962.428846527779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45962.428846527779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45962.428846527779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45962.428846527779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45962.428846527779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45962.428846527779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45962.428846527779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45962.428846527779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45962.428846527779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45962.428846527779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45962.428846527779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45962.428846527779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45962.428846527779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45962.428846527779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45962.428846527779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45962.428846527779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45962.428846527779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45962.428846527779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45962.428846527779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45962.428846527779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45962.428846527779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45962.428846527779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45962.428846527779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45962.428846527779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45962.428846527779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45962.428846527779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45962.428846527779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45962.428846527779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45962.428846527779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45962.428846527779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45962.428846527779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45962.428846527779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45962.428846527779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45962.428846527779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45962.428846527779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45962.428846527779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45962.428846527779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45962.428846527779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45962.428846527779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45962.428846527779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45962.428846527779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45962.428846527779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45962.428846527779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45962.428846527779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45962.428846527779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45962.428846527779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45962.428846527779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45962.428846527779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45962.428846527779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45962.428846527779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45962.428846527779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45962.428846527779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45962.428846527779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45962.428846527779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45962.428846527779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45962.428846527779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45962.428846527779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45962.428846527779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45962.428846527779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45962.428846527779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45962.428846527779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45962.428846527779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45962.428846527779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45962.428846527779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45962.428846527779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45962.428846527779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45962.428846527779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45962.428846527779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45962.428846527779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45962.428846527779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45962.428846527779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45962.428846527779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45962.428846527779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45962.428846527779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45962.428846527779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45962.428846527779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45962.428846527779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45962.428846527779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45962.428846527779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45962.428846527779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45962.428846527779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45962.428846527779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45962.428846527779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45962.428846527779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45962.428846527779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45962.428846527779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45962.428846527779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45962.428846527779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45962.428846527779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45962.428846527779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45962.428846527779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45962.428846527779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45962.428846527779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45962.428846527779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45962.428846527779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45962.428846527779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45962.428846527779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45962.428846527779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45962.428846527779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45962.428846527779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45962.428846527779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45962.428846527779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45962.428846527779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45962.428846527779</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45962.428846527779</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70.596786226851691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36.239969097223366</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13.767735300927598</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45962.42884641204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45962.42884641204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45962.42884641204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45962.42884641204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45962.42884641204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45962.42884641204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45962.42884641204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45962.42884641204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45962.42884641204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45962.42884641204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45962.42884641204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45962.42884641204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45962.42884641204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45962.42884641204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45962.42884641204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45962.42884641204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45962.42884641204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45962.42884641204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45962.42884641204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45962.42884641204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45962.42884641204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45962.42884641204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45962.42884641204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45962.42884641204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45962.42884641204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45962.42884641204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45962.42884641204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45962.42884641204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45962.42884641204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45962.42884641204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45962.42884641204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45962.42884641204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45962.42884641204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45962.42884641204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45962.42884641204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45962.42884641204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45962.42884641204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45962.42884641204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45962.42884641204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45962.42884641204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45962.42884641204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45962.42884641204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45962.42884641204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45962.42884641204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45962.42884641204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45962.42884641204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45962.42884641204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45962.42884641204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45962.42884641204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45962.42884641204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45962.42884641204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45962.42884641204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45962.42884641204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45962.42884641204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45962.42884641204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45962.42884641204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45962.42884641204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45962.42884641204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45962.42884641204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45962.42884641204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45962.42884641204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45962.42884641204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45962.42884641204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45962.42884641204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45962.42884641204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45962.42884641204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45962.42884641204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45962.42884641204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45962.42884641204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45962.42884641204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45962.42884641204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45962.42884641204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45962.42884641204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45962.42884641204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45962.42884641204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45962.42884641204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45962.42884641204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45962.42884641204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45962.42884641204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45962.42884641204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45962.42884641204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45962.42884641204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45962.42884641204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45962.42884641204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45962.42884641204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45962.42884641204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45962.42884641204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45962.42884641204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45962.42884641204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45962.42884641204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45962.42884641204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45962.42884641204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45962.42884641204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45962.42884641204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45962.42884641204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45962.42884641204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45962.42884641204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45962.42884641204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45962.42884641204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45962.42884641204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45962.42884641204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45962.42884641204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45962.42884641204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45962.42884641204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45962.42884641204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45962.42884641204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45962.42884641204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45962.42884641204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45962.42884641204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45962.42884641204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45962.42884641204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45962.42884641204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45962.42884641204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45962.42884641204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45962.42884641204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45962.42884641204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45962.42884641204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45962.42884641204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45962.42884641204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45962.42884641204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45962.42884641204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45962.42884641204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45962.42884641204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45962.42884641204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45962.42884641204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45962.42884641204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45962.42884641204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45962.42884641204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45962.42884641204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45962.42884641204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45962.42884641204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45962.42884641204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45962.42884641204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45962.42884641204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45962.42884641204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45962.42884641204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45962.42884641204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45962.42884641204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45962.42884641204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45962.42884641204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45962.42884641204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45962.42884641204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45962.42884641204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45962.42884641204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45962.42884641204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45962.42884641204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45962.42884641204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45962.42884641204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45962.42884641204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45962.42884641204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45962.42884641204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45962.42884641204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45962.42884641204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45962.42884641204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45962.42884641204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45962.42884641204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45962.42884641204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45962.42884641204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45962.42884641204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45962.42884641204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45962.42884641204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45962.42884641204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45962.42884641204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45962.42884641204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45962.42884641204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45962.42884641204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45962.42884641204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45962.42884641204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45962.42884641204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45962.42884641204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45962.42884641204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45962.42884641204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45962.42884641204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45962.42884641204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45962.42884641204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45962.42884641204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45962.42884641204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45962.42884641204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45962.42884641204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45962.42884641204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45962.42884641204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45962.42884641204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45962.42884641204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45962.42884641204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45962.42884641204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45962.42884641204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45962.42884641204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45962.42884641204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45962.42884641204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45962.42884641204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45962.42884641204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45962.42884641204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45962.42884641204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45962.42884641204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45962.42884641204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45962.42884641204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45962.42884641204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45962.42884641204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45962.42884641204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45962.42884641204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45962.42884641204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45962.42884641204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45962.42884641204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45962.42884641204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45962.42884641204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45962.42884641204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45962.42884641204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45962.42884641204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45962.42884641204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45962.42884641204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45962.42884641204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45962.42884641204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45962.42884641204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45962.42884641204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45962.42884641204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45962.42884641204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45962.42884641204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45962.42884641204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45962.42884641204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45962.42884641204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45962.42884641204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45962.42884641204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45962.42884641204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45962.42884641204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45962.42884641204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45962.42884641204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45962.42884641204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45962.42884641204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45962.42884641204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45962.42884641204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45962.42884641204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45962.42884641204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45962.42884641204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45962.42884641204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45962.42884641204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45962.42884641204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45962.42884641204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45962.42884641204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45962.42884641204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45962.42884641204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45962.42884641204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45962.42884641204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45962.42884641204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45962.42884641204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45962.42884641204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45962.42884641204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45962.42884641204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45962.42884641204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45962.42884641204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45962.42884641204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45962.42884641204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45962.42884641204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45962.42884641204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45962.42884641204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45962.42884641204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45962.42884641204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45962.42884641204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45962.42884641204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45962.42884641204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45962.42884641204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45962.42884641204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45962.42884641204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45962.42884641204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45962.42884641204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45962.42884641204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45962.42884641204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45962.42884641204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45962.42884641204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45962.42884641204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45962.42884641204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45962.42884641204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45962.42884641204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45962.42884641204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45962.42884641204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45962.42884641204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45962.42884641204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45962.42884641204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45962.42884641204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45962.42884641204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45962.42884641204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45962.42884641204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45962.42884641204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45962.42884641204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45962.42884641204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45962.42884641204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45962.42884641204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45962.42884641204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45962.42884641204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45962.42884641204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45962.42884641204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45962.42884641204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45962.42884641204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45962.42884641204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45962.42884641204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45962.42884641204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45962.42884641204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45962.42884641204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45962.42884641204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45962.42884641204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45962.42884641204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45962.42884641204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45962.42884641204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45962.42884641204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45962.42884641204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45962.42884641204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45962.42884641204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45962.42884641204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45962.42884641204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45962.42884641204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45962.42884641204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45962.42884641204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45962.42884641204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45962.42884641204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45962.42884641204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45962.42884641204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45962.42884641204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45962.42884641204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45962.42884641204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45962.42884641204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45962.42884641204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45962.42884641204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45962.42884641204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45962.42884641204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45962.42884641204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45962.42884641204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45962.42884641204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45962.42884641204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45962.42884641204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45962.42884641204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45962.42884641204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45962.42884641204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45962.42884641204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45962.42884641204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45962.42884641204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45962.42884641204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45962.42884641204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45962.42884641204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45962.42884641204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45962.42884641204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45962.42884641204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45962.42884641204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45962.42884641204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45962.42884641204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45962.42884641204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45962.42884641204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45962.42884641204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45962.42884641204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45962.42884641204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45962.42884641204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45962.42884641204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45962.42884641204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45962.42884641204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45962.42884641204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45962.42884641204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45962.42884641204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45962.42884641204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45962.42884641204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45962.42884641204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45962.42884641204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45962.42884641204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45962.42884641204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45962.42884641204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45962.42884641204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45962.42884641204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45962.42884641204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45962.42884641204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45962.42884641204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45962.42884641204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45962.42884641204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45962.42884641204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45962.42884641204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45962.42884641204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45962.42884641204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45962.42884641204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45962.42884641204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45962.42884641204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45962.42884641204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45962.42884641204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45962.42884641204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45962.42884641204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45962.42884641204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45962.42884641204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45962.42884641204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45962.42884641204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45962.42884641204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45962.42884641204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45962.42884641204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30989</v>
      </c>
      <c r="E2" s="106" t="s">
        <v>39021</v>
      </c>
      <c r="F2" s="107">
        <v>45962.377071759256</v>
      </c>
      <c r="G2" s="77">
        <f ca="1">IFERROR(NOW()-F2,"-")</f>
        <v>5.1774652783933561E-2</v>
      </c>
      <c r="H2" s="107">
        <v>45962.367546296293</v>
      </c>
      <c r="I2" s="103" t="str">
        <f>IFERROR(VLOOKUP(D2,DB!A:F,6,0),"")</f>
        <v>SCECO</v>
      </c>
      <c r="J2" s="102" t="str">
        <f>IFERROR(VLOOKUP(D2,DB!A:G,7,0),"")</f>
        <v>Vandalized</v>
      </c>
      <c r="K2" s="108" t="s">
        <v>39130</v>
      </c>
      <c r="L2" s="109" t="str">
        <f>IFERROR(VLOOKUP(D2,DB!A:I,9,0),"")</f>
        <v>Latis</v>
      </c>
    </row>
    <row r="3" spans="1:16383" ht="31.5" customHeight="1">
      <c r="A3" s="104" t="s">
        <v>39131</v>
      </c>
      <c r="B3" s="103" t="str">
        <f>IFERROR(VLOOKUP(D3,DB!A:K,11,0),"")</f>
        <v>R6</v>
      </c>
      <c r="C3" s="105">
        <v>2</v>
      </c>
      <c r="D3" s="103" t="s">
        <v>29994</v>
      </c>
      <c r="E3" s="106" t="s">
        <v>39102</v>
      </c>
      <c r="F3" s="107"/>
      <c r="G3" s="77">
        <f ca="1">IFERROR(NOW()-F3,"-")</f>
        <v>45962.42884641204</v>
      </c>
      <c r="H3" s="107">
        <v>45962.328703703701</v>
      </c>
      <c r="I3" s="103" t="str">
        <f>IFERROR(VLOOKUP(D3,DB!A:F,6,0),"")</f>
        <v>SCECO</v>
      </c>
      <c r="J3" s="102" t="str">
        <f>IFERROR(VLOOKUP(D3,DB!A:G,7,0),"")</f>
        <v>Dead</v>
      </c>
      <c r="K3" s="108" t="s">
        <v>39132</v>
      </c>
      <c r="L3" s="109" t="str">
        <f>IFERROR(VLOOKUP(D3,DB!A:I,9,0),"")</f>
        <v>Latis</v>
      </c>
    </row>
    <row r="4" spans="1:16383" ht="31.5" customHeight="1">
      <c r="A4" s="104"/>
      <c r="B4" s="103" t="str">
        <f>IFERROR(VLOOKUP(D4,DB!A:K,11,0),"")</f>
        <v/>
      </c>
      <c r="C4" s="105"/>
      <c r="D4" s="103"/>
      <c r="E4" s="106"/>
      <c r="F4" s="107"/>
      <c r="G4" s="77">
        <f ca="1">IFERROR(NOW()-F4,"-")</f>
        <v>45962.42884641204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45962.42884641204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45962.42884641204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45962.42884641204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45962.42884641204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45962.42884641204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45962.42884641204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45962.42884641204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45962.42884641204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45962.42884641204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45962.42884641204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45962.42884641204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45962.42884641204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45962.42884641204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45962.42884641204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45962.42884641204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45962.42884641204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45962.42884641204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45962.42884641204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45962.42884641204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45962.42884641204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45962.42884641204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45962.42884641204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45962.42884641204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45962.42884641204</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2025-11-01T07:20:25Z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